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685" tabRatio="920" activeTab="0"/>
  </bookViews>
  <sheets>
    <sheet name="PBK" sheetId="1" r:id="rId1"/>
    <sheet name="KOPS " sheetId="2" r:id="rId2"/>
    <sheet name="BS 1-1" sheetId="3" r:id="rId3"/>
    <sheet name="DE 1-2 " sheetId="4" r:id="rId4"/>
    <sheet name="COK 1-3" sheetId="5" r:id="rId5"/>
    <sheet name="FAS 1-4" sheetId="6" r:id="rId6"/>
    <sheet name="IEE 1-5" sheetId="7" r:id="rId7"/>
    <sheet name="PAG 1-6" sheetId="8" r:id="rId8"/>
    <sheet name="L D 1-7" sheetId="9" r:id="rId9"/>
    <sheet name="JUM 1-8" sheetId="10" r:id="rId10"/>
    <sheet name="DD 1-9" sheetId="11" r:id="rId11"/>
    <sheet name="Ū 2-1" sheetId="12" r:id="rId12"/>
    <sheet name="KŪ 2-2" sheetId="13" r:id="rId13"/>
    <sheet name="K 2-3" sheetId="14" r:id="rId14"/>
    <sheet name="AVK 2-4" sheetId="15" r:id="rId15"/>
    <sheet name="ELT 2-5" sheetId="16" r:id="rId16"/>
  </sheets>
  <definedNames>
    <definedName name="_xlnm.Print_Area" localSheetId="14">'AVK 2-4'!$A$1:$P$72</definedName>
    <definedName name="_xlnm.Print_Area" localSheetId="2">'BS 1-1'!$A$1:$P$40</definedName>
    <definedName name="_xlnm.Print_Area" localSheetId="4">'COK 1-3'!$A$1:$P$55</definedName>
    <definedName name="_xlnm.Print_Area" localSheetId="10">'DD 1-9'!$A$1:$P$31</definedName>
    <definedName name="_xlnm.Print_Area" localSheetId="3">'DE 1-2 '!$A$1:$P$46</definedName>
    <definedName name="_xlnm.Print_Area" localSheetId="15">'ELT 2-5'!$A$1:$P$43</definedName>
    <definedName name="_xlnm.Print_Area" localSheetId="5">'FAS 1-4'!$A$1:$P$64</definedName>
    <definedName name="_xlnm.Print_Area" localSheetId="6">'IEE 1-5'!$A$1:$P$39</definedName>
    <definedName name="_xlnm.Print_Area" localSheetId="9">'JUM 1-8'!$A$1:$P$60</definedName>
    <definedName name="_xlnm.Print_Area" localSheetId="13">'K 2-3'!$A$1:$P$48</definedName>
    <definedName name="_xlnm.Print_Area" localSheetId="1">'KOPS '!$A$1:$J$47</definedName>
    <definedName name="_xlnm.Print_Area" localSheetId="12">'KŪ 2-2'!$A$1:$P$63</definedName>
    <definedName name="_xlnm.Print_Area" localSheetId="8">'L D 1-7'!$A$1:$P$58</definedName>
    <definedName name="_xlnm.Print_Area" localSheetId="7">'PAG 1-6'!$A$1:$P$32</definedName>
    <definedName name="_xlnm.Print_Area" localSheetId="0">'PBK'!$A$1:$D$35</definedName>
    <definedName name="_xlnm.Print_Area" localSheetId="11">'Ū 2-1'!$A$1:$P$56</definedName>
    <definedName name="_xlnm.Print_Titles" localSheetId="14">'AVK 2-4'!$17:$18</definedName>
    <definedName name="_xlnm.Print_Titles" localSheetId="2">'BS 1-1'!$17:$18</definedName>
    <definedName name="_xlnm.Print_Titles" localSheetId="4">'COK 1-3'!$17:$18</definedName>
    <definedName name="_xlnm.Print_Titles" localSheetId="10">'DD 1-9'!$17:$18</definedName>
    <definedName name="_xlnm.Print_Titles" localSheetId="3">'DE 1-2 '!$17:$18</definedName>
    <definedName name="_xlnm.Print_Titles" localSheetId="15">'ELT 2-5'!$17:$18</definedName>
    <definedName name="_xlnm.Print_Titles" localSheetId="5">'FAS 1-4'!$17:$18</definedName>
    <definedName name="_xlnm.Print_Titles" localSheetId="6">'IEE 1-5'!$17:$18</definedName>
    <definedName name="_xlnm.Print_Titles" localSheetId="9">'JUM 1-8'!$17:$18</definedName>
    <definedName name="_xlnm.Print_Titles" localSheetId="13">'K 2-3'!$17:$18</definedName>
    <definedName name="_xlnm.Print_Titles" localSheetId="12">'KŪ 2-2'!$17:$18</definedName>
    <definedName name="_xlnm.Print_Titles" localSheetId="8">'L D 1-7'!$17:$18</definedName>
    <definedName name="_xlnm.Print_Titles" localSheetId="7">'PAG 1-6'!$17:$18</definedName>
    <definedName name="_xlnm.Print_Titles" localSheetId="11">'Ū 2-1'!$17:$18</definedName>
  </definedNames>
  <calcPr fullCalcOnLoad="1"/>
</workbook>
</file>

<file path=xl/sharedStrings.xml><?xml version="1.0" encoding="utf-8"?>
<sst xmlns="http://schemas.openxmlformats.org/spreadsheetml/2006/main" count="1713" uniqueCount="469">
  <si>
    <t>Nr.p.k.</t>
  </si>
  <si>
    <t>Objekta nosaukums</t>
  </si>
  <si>
    <t>Nr. P.k.</t>
  </si>
  <si>
    <t>Pavisam būvniecības izmaksas:</t>
  </si>
  <si>
    <t>Kopā</t>
  </si>
  <si>
    <t>Sertifikāta Nr.:</t>
  </si>
  <si>
    <t>Pārbaudīja:</t>
  </si>
  <si>
    <t>Kopsavilkuma aprēķini pa darbu veidiem vai konstruktīvajiem elementiem</t>
  </si>
  <si>
    <t>(Darba veids vai konstruktīvā elementa nosaukums)</t>
  </si>
  <si>
    <t>Kods, tāmes Nr.</t>
  </si>
  <si>
    <t>Saisinājums</t>
  </si>
  <si>
    <t>Darba veids vai konstruktīvā elementa nosaukums</t>
  </si>
  <si>
    <t>Tai skaitā</t>
  </si>
  <si>
    <t>Darbietilpība (c/h)</t>
  </si>
  <si>
    <t>t.sk.darba aizsardzība</t>
  </si>
  <si>
    <t>Pavisam kopā</t>
  </si>
  <si>
    <t>Kods</t>
  </si>
  <si>
    <t>Darba nosaukums</t>
  </si>
  <si>
    <t>Mērvienība</t>
  </si>
  <si>
    <t>Daudzums</t>
  </si>
  <si>
    <t>Vienības izmaksas</t>
  </si>
  <si>
    <t>Kopā uz visu apjomu</t>
  </si>
  <si>
    <t>laika norma (c/h)</t>
  </si>
  <si>
    <t>darbietilpība (c/h)</t>
  </si>
  <si>
    <t>1</t>
  </si>
  <si>
    <t>2</t>
  </si>
  <si>
    <t>(paraksts un tā atšifrējums, datums)</t>
  </si>
  <si>
    <t xml:space="preserve"> BŪVNIECĪBAS KOPTĀME</t>
  </si>
  <si>
    <t>darba samaksas likme (EUR/h)</t>
  </si>
  <si>
    <t>darba alga (EUR)</t>
  </si>
  <si>
    <t>mehānismi (EUR)</t>
  </si>
  <si>
    <t>Kopā (EUR)</t>
  </si>
  <si>
    <t>summa (EUR)</t>
  </si>
  <si>
    <t>Tāmes izmaksas (EUR)</t>
  </si>
  <si>
    <t>Virsizdevumi</t>
  </si>
  <si>
    <t>Objekta izmaksas (EURO)</t>
  </si>
  <si>
    <t xml:space="preserve">PVN 21% </t>
  </si>
  <si>
    <t xml:space="preserve">1.1.pielikums </t>
  </si>
  <si>
    <t>nolikumam</t>
  </si>
  <si>
    <t xml:space="preserve">Darbu daudzumu saraksts </t>
  </si>
  <si>
    <t xml:space="preserve">Atklāts konkurss </t>
  </si>
  <si>
    <t>IEPIRKUMS:</t>
  </si>
  <si>
    <t>OBJEKTS:</t>
  </si>
  <si>
    <t>BŪVES ADRESE:</t>
  </si>
  <si>
    <t>PASŪTĪTĀJS:</t>
  </si>
  <si>
    <t>PRETENDENTS (UZŅĒMĒJS):</t>
  </si>
  <si>
    <t>Pretendents</t>
  </si>
  <si>
    <t>Nosaukums</t>
  </si>
  <si>
    <t>Pārstāvja Vārds, Uzvārds</t>
  </si>
  <si>
    <t>Paraksts</t>
  </si>
  <si>
    <t>z.v.</t>
  </si>
  <si>
    <t>AVK</t>
  </si>
  <si>
    <t>Peļņa</t>
  </si>
  <si>
    <t>%</t>
  </si>
  <si>
    <t>m</t>
  </si>
  <si>
    <t>ELT</t>
  </si>
  <si>
    <t>Sastādīja:</t>
  </si>
  <si>
    <t>būvizstrādājumi(EUR)</t>
  </si>
  <si>
    <t>būvizstrādājumi (EUR)</t>
  </si>
  <si>
    <t>Tiešās izmaksas kopā, t. sk. darba devēja sociālais nodoklis (%)</t>
  </si>
  <si>
    <t>Tāme sastādīta 2018.gada</t>
  </si>
  <si>
    <t>Demontāžas darbi</t>
  </si>
  <si>
    <t>m2</t>
  </si>
  <si>
    <t>Cokola siltināšana</t>
  </si>
  <si>
    <t>Liekās grunts izvešana</t>
  </si>
  <si>
    <t>Dažādi darbi</t>
  </si>
  <si>
    <t>Apkure</t>
  </si>
  <si>
    <t>obj</t>
  </si>
  <si>
    <t>Zibensaizsardzība</t>
  </si>
  <si>
    <t>8</t>
  </si>
  <si>
    <t>SIA “Zeiferti”, vienotais reģ. Nr.40003419183, “Zeiferti”, Jaunolaine, Olaines pagasts, Olaines novads, LV-2127</t>
  </si>
  <si>
    <t>Pievienojums pie esošā tīkla</t>
  </si>
  <si>
    <t>Esošo cauruļvadu demontāža</t>
  </si>
  <si>
    <t>Pieslēgšana pie esošajiem tīkliem (dzīvokļos)</t>
  </si>
  <si>
    <t>Komunikāciju šahtu atvēršana/aizvēršana</t>
  </si>
  <si>
    <t>Cauruļvadu stiprinājumi</t>
  </si>
  <si>
    <t>vieta</t>
  </si>
  <si>
    <t>Iepirkuma Nr. SIA Z 2018/02</t>
  </si>
  <si>
    <t>"Daudzdzīvokļu dzīvojamās mājas Meža iela 10, Jaunolaine, Olaines pagastā, Olaines novadā  energoefektivitātes paaugstināšana", IDN: SIA Z 2018/02</t>
  </si>
  <si>
    <t>"Daudzdzīvokļu dzīvojamās mājas Meža iela 10, Jaunolaine, Olaines pagastā, Olaines novadā  energoefektivitātes paaugstināšana"</t>
  </si>
  <si>
    <t>Meža iela 10, Jaunolaine, Olaines pagasts, Olaines novads, LV-2127</t>
  </si>
  <si>
    <t>BA</t>
  </si>
  <si>
    <t xml:space="preserve"> Būvlaukumu aprīkošana</t>
  </si>
  <si>
    <t>Būvlaukumu aprīkošana</t>
  </si>
  <si>
    <t>LOKĀLĀ TĀME Nr.1-1</t>
  </si>
  <si>
    <t>03-00000</t>
  </si>
  <si>
    <t>Pagaidu nožogojuma,pārklāta ar armētu plēvi uzstādīšana</t>
  </si>
  <si>
    <t>Pagaidu divvērtņu vārtu ar slēdzeni uzstādīšana</t>
  </si>
  <si>
    <t>kpl.</t>
  </si>
  <si>
    <t>Objekta būvtafeles uzstādīšana</t>
  </si>
  <si>
    <t>gb.</t>
  </si>
  <si>
    <t>Ugunsdzēsības stenda ar  ugunsdzēšamajiem  4 aparātiem  uzstādīšana</t>
  </si>
  <si>
    <t>Celtniecības sadzīves konteinera  uzstādīšana</t>
  </si>
  <si>
    <t>Būvgružu konteineru uzstādīšana, izvešana, būvgružu utilizācija un noma uz būvniecības periodu</t>
  </si>
  <si>
    <t>Pagaidu elektrokabeļu likšana</t>
  </si>
  <si>
    <t>Pagaidu elektrosadales uzstādīšana</t>
  </si>
  <si>
    <t>Pagaidu ūdensņemšanas vietas ierīkošana tehniskām vajadzībām</t>
  </si>
  <si>
    <t>Nepiecišamie skaņojumi,atļaujas, tīklu pārstāvju izsaukšana, izpilddokumentācija</t>
  </si>
  <si>
    <t>Objekta, sakopšana, tīrīšana</t>
  </si>
  <si>
    <t>obj.</t>
  </si>
  <si>
    <t>LOKĀLĀ TĀME Nr.1-2</t>
  </si>
  <si>
    <t>1.</t>
  </si>
  <si>
    <t>Jumts, ieejas jumtiņi</t>
  </si>
  <si>
    <t>1.1.</t>
  </si>
  <si>
    <t>02-00000</t>
  </si>
  <si>
    <t>Ieejas jumtiņa apdares demontāža</t>
  </si>
  <si>
    <t>2.</t>
  </si>
  <si>
    <t>Durvis, logi</t>
  </si>
  <si>
    <t>2.1.</t>
  </si>
  <si>
    <t>Kāpņu telpas logu demontāža</t>
  </si>
  <si>
    <t>2.2.</t>
  </si>
  <si>
    <t>Lodžiju stiklojuma demontāža</t>
  </si>
  <si>
    <t>2.3.</t>
  </si>
  <si>
    <t>Pagraba logu demontāža</t>
  </si>
  <si>
    <t>2.4.</t>
  </si>
  <si>
    <t>Ārdurvju bloku demontāža</t>
  </si>
  <si>
    <t>2.5.</t>
  </si>
  <si>
    <t>Vējtvera durvju bloku demontāža</t>
  </si>
  <si>
    <t>3.</t>
  </si>
  <si>
    <t>Betona pakāpieni, lieveņi, apmales</t>
  </si>
  <si>
    <t>3.1.</t>
  </si>
  <si>
    <t>Ēkas betona apmales demontāža</t>
  </si>
  <si>
    <t>3.2.</t>
  </si>
  <si>
    <t>Ieejas betona lieveņa demontāža</t>
  </si>
  <si>
    <t>4.</t>
  </si>
  <si>
    <t>Citi (skārda elementi, lodžiju ekrāni, u.c.)</t>
  </si>
  <si>
    <t>4.1.</t>
  </si>
  <si>
    <t>Lodžiju ekrānu un metāla margu demontāža</t>
  </si>
  <si>
    <t>4.2.</t>
  </si>
  <si>
    <t>Skārda palodžu demontāža</t>
  </si>
  <si>
    <t>4.3.</t>
  </si>
  <si>
    <t>Esošās jumta lūkas demontāža un saglabāšana</t>
  </si>
  <si>
    <t>4.4.</t>
  </si>
  <si>
    <t>Parapeta skārda seguma demontāža</t>
  </si>
  <si>
    <t>4.5.</t>
  </si>
  <si>
    <t>Esošo skārda notekcauruļu, notekreņu un lāseņu demontāža</t>
  </si>
  <si>
    <t>4.6.</t>
  </si>
  <si>
    <t>Komunikāciju demontāža no sienām ( gaismekļi utt.)</t>
  </si>
  <si>
    <t>4.7.</t>
  </si>
  <si>
    <t>Traucējošos elementus fasādē (satelītšķīvjus, antenas u.c. līdzīgas iekārtas, kas uzstādītas nesaskaņojot ar ēkas pārvaldnieku un dzīvokļu īpašniekiem) demontēt no fasādes un pāredzēt to pārvietošanu uz jumta</t>
  </si>
  <si>
    <t>4.8.</t>
  </si>
  <si>
    <t>08-00000</t>
  </si>
  <si>
    <t xml:space="preserve">Paredzēt pagraba šķūnīšu augšējās daļas demontāžu 150mm </t>
  </si>
  <si>
    <t>COK</t>
  </si>
  <si>
    <t>LOKĀLĀ TĀME Nr.1-3</t>
  </si>
  <si>
    <t>Cokola siltināšana pa ēkas perimetru. Ēkas pamatu hidroizolācijas sakārtošana, ēkas apmales sakārtošana</t>
  </si>
  <si>
    <t>Pamatu atrakšana mehanizēti un roku darbā gar pamatiem</t>
  </si>
  <si>
    <t>Pamatu un cokola virsmu attīrīšana - mazgāšana ar augstspiediena strūklu</t>
  </si>
  <si>
    <t>Aļģu un sēnīšu aplikuma likvidēšana - mazgāšana ar biocīdu (aprēķins 5% no pamatu un cokola laukuma)</t>
  </si>
  <si>
    <t>Pamatu/cokola bojāto vietu gruntēšana un aizpildīšana ar remontjavu (aprēķins 10% no pamatu/cokola laukuma)</t>
  </si>
  <si>
    <t>Vertikālas  hidroizolācijas ierīkošana ar bituma mastiku 2 kārtās</t>
  </si>
  <si>
    <t>6</t>
  </si>
  <si>
    <t>7</t>
  </si>
  <si>
    <t xml:space="preserve">Blīvejošo lentu ierikošana   </t>
  </si>
  <si>
    <t>Grunts nepieciešamā apjoma atbēršana atpakaļ gar pamatiem, blietējot pa kārtām.</t>
  </si>
  <si>
    <t>9</t>
  </si>
  <si>
    <t>Bruģakmens/oļu iesegums ap ēku</t>
  </si>
  <si>
    <t>Blietēta smilts ierīkošana b-300 mm biezumā</t>
  </si>
  <si>
    <t>Blietētas šķembas (b=150; Frakcija 0-45mm) ierīkošana, ar blietētas smilts virskārtu</t>
  </si>
  <si>
    <t>Skalotas smilts (b=30mm) ierīkošana</t>
  </si>
  <si>
    <t>Bortakmens (1000.200.80) uzstādīšana uz betona B7,5 pamata (iebetonējums)</t>
  </si>
  <si>
    <t>Betona bruģa b=60mm seguma ierīkošana, apmale 600mm platumā</t>
  </si>
  <si>
    <t>Oļi (fr.8-16) b=60mm seguma ierīkošana, apmale 600mm platumā</t>
  </si>
  <si>
    <t>16</t>
  </si>
  <si>
    <t>Pamatu/cokola siltināšana ar ekstrudētu polistirolu (biezums 100mm, siltumvadītspēja λ≤0,042), armēšana, dekoratīvā apmetuma iestrāde</t>
  </si>
  <si>
    <t>Metāla aizsargrežģa montāža</t>
  </si>
  <si>
    <t>18</t>
  </si>
  <si>
    <t xml:space="preserve"> Dažādi darbi</t>
  </si>
  <si>
    <t>Kāpņu telpas augšējo logu ailu aizmūrēšāna ar gāzbetona blokiem 250mm biezumā, ieskaitot stiegrošanu</t>
  </si>
  <si>
    <t>Sienu cementa javas apmetuma izveide iekšpusē</t>
  </si>
  <si>
    <t>Gāzes ievadus pārmetināt 250mm tālāk no ēkas fasādes.</t>
  </si>
  <si>
    <t>Elektrības skapis pārvietojams 500mm tālāk no ēkas fasādes</t>
  </si>
  <si>
    <t>Izveidot lietus ūdens tekni pie notekcaurules - 2m no ēkas.</t>
  </si>
  <si>
    <t>Zālāja atjaunošana</t>
  </si>
  <si>
    <t>DE</t>
  </si>
  <si>
    <t>FAS</t>
  </si>
  <si>
    <t>Ārsienu siltināšana</t>
  </si>
  <si>
    <t xml:space="preserve">Ārsienu S-1 siltināšana </t>
  </si>
  <si>
    <t>Esošās fasādes virsmas attīrīšana no putekļiem - mazgāšana ar augstspiediena strūklu</t>
  </si>
  <si>
    <t>Aļģu un sēnīšu aplikuma likvidēšana  ar biocīdu (aprēķins 5% no fasādes laukuma)</t>
  </si>
  <si>
    <t>Fasādes bojāto vietu gruntēšana un aizpildīšana ar remontjavu (aprēķins 10% no fasādes laukuma) vai ekvivalents</t>
  </si>
  <si>
    <t>Virsmas sagatavošana siltināšanai - gruntēšana</t>
  </si>
  <si>
    <t>Cokola profila uzstādīšana un izlīmeņošana</t>
  </si>
  <si>
    <t>tek.m</t>
  </si>
  <si>
    <t xml:space="preserve">Fasāžu  dekoratīvā  apmešana  </t>
  </si>
  <si>
    <t>Apmesto  fasāžu  gruntēšana un 2x  krāsošana  ar  tonētu krāsu</t>
  </si>
  <si>
    <t>Fasādes vertikālo stūru armēšana</t>
  </si>
  <si>
    <t>"S-2" Kāpņu telpas šokbetona paneļu siltinājuma mezgls</t>
  </si>
  <si>
    <t>Fasādes bojāto vietu gruntēšana un aizpildīšana ar remontjavu (aprēķins 10% no fasādes laukuma)</t>
  </si>
  <si>
    <t>Fasādes siltināšana ar akmensvati, λ=0,037 W/mK PAROC extra (vai ekvivalents), 160 mm+50 mm, armēšana</t>
  </si>
  <si>
    <t xml:space="preserve">S-3" Ārsienas starplogu daļas siltinājuma mezgls </t>
  </si>
  <si>
    <t>Fasādes siltināšana ar akmensvati, λ=0,037 W/mK PAROC extra (vai ekvivalents)180mm-220mm, armēšana</t>
  </si>
  <si>
    <t>Izolācijas ierīkošana ap logu aili</t>
  </si>
  <si>
    <t>Lodžijas margu montāžas (mezgls "B")</t>
  </si>
  <si>
    <t>Rietumu (lodžiju) fasāde</t>
  </si>
  <si>
    <t>Lodžiju margas mūrēšana ar gāzbetona blokiem b=150mm (skat. AR-5) - 14 lodžijas</t>
  </si>
  <si>
    <t>Gala ( dienvidu) fasāde</t>
  </si>
  <si>
    <t>Lodžiju margas mūrēšana ar gāzbetona blokiem b=150mm (skat. AR-6) - 2 lodžijas</t>
  </si>
  <si>
    <t>Lodžiju apdares izveide</t>
  </si>
  <si>
    <t xml:space="preserve">Sienu cementa javas apmetuma izveide  iekšpusē </t>
  </si>
  <si>
    <t>Jaunu lietusūdens notekcauruļu ,notekreņu  t.sk. stiprinājumu montāža (skat. AR-11_izmA; AR fasādes)</t>
  </si>
  <si>
    <t xml:space="preserve">Sastatņu montāža un demontāža </t>
  </si>
  <si>
    <t>LOKĀLĀ TĀME Nr.1-4</t>
  </si>
  <si>
    <t>LOKĀLĀ TĀME Nr.1-5</t>
  </si>
  <si>
    <t>Ieejas mezglu lieveņu remonts</t>
  </si>
  <si>
    <t>IEE</t>
  </si>
  <si>
    <t xml:space="preserve">Esošās  ieejas mezglu betona laukumu un pakāpienu augšējās virsmas attīrīšana un slīpēšana  </t>
  </si>
  <si>
    <t xml:space="preserve">Ieejas kāpņu  laukumu izlīdzināšana ar ārējo darbu remontjavu </t>
  </si>
  <si>
    <t>Betona virsmu apstrāde ar hidroizolējošu grunti</t>
  </si>
  <si>
    <t xml:space="preserve">Jumta virsmas attīrīšana no netīrumiem </t>
  </si>
  <si>
    <t>Visa jumta virsmas mazgāšana ar augstspiediena ūdens strūklu</t>
  </si>
  <si>
    <t>Javas izlīdzinošās kārtas ieklāšana - 20 mm</t>
  </si>
  <si>
    <t>Jumta seguma izveidošana no ruļļu materiāla 2 kārtās, izkausējot ar gāzes degli</t>
  </si>
  <si>
    <t>Jumtiņa malas profilēta skārda lāseņa montāža</t>
  </si>
  <si>
    <t>Ieejas jumtiņu stabus attīra no rūsas, apstrādā un krāso (tonis - RR22).</t>
  </si>
  <si>
    <t>Karoga turētāju attīrīt no rūsas, apstrādāt un nokrāsot (RR22).</t>
  </si>
  <si>
    <t>Apmetuma uzklāšana uz ieejas mezglu griestu , krāsošana</t>
  </si>
  <si>
    <t>LOKĀLĀ TĀME Nr.1-6</t>
  </si>
  <si>
    <t>Pagraba pārseguma siltināšana</t>
  </si>
  <si>
    <t xml:space="preserve"> Mezgls G-2 </t>
  </si>
  <si>
    <t>Esošā nesošā pārseguma virsmas attīrīšana ,plaisu un citu virsmas defektu izlabošana ar javu, kas sagatavota no smilšu polimērcementa maisījuma</t>
  </si>
  <si>
    <t>Pārseguma gruntēšana</t>
  </si>
  <si>
    <t>Siltumizolācija ar putupolistirolu Tenapors EPS60 λ=0,042 W/mK (vai ekvivalents)120 mm biezumā</t>
  </si>
  <si>
    <t>Komunikācijas un inženiertīklu (apgaismojuma, ūdens apgādes, kanalizācijas trubu un tml.) demontāža un uzstādīšana atpakaļ pēc pagraba pārseguma siltināšanas. Esošā elektroinstalācija pie pagraba griestiem iestrādājama gofrā.</t>
  </si>
  <si>
    <t>PAG</t>
  </si>
  <si>
    <t>LOKĀLĀ TĀME Nr.1-7</t>
  </si>
  <si>
    <t>Logu  un durvju bloku nomaiņa</t>
  </si>
  <si>
    <t>Dzīvokļa logi</t>
  </si>
  <si>
    <t>12-00000</t>
  </si>
  <si>
    <t>Logs L-4 (5910x1450mm) ar PVC rāmi 70mm U&lt;1,1W/(m2K).Krāsa - balta.Vēdināšanas sistēma Gecco 3 vai ekvivalents.</t>
  </si>
  <si>
    <t>Logs L-5 (5910x1200mm) ar PVC rāmi 70mm U&lt;1,1W/(m2K).Krāsa - balta.Vēdināšanas sistēma Gecco 3 vai ekvivalents.</t>
  </si>
  <si>
    <t>Logs L-6 (3150x1200mm) ar PVC rāmi 70mm U&lt;1,1W/(m2K).Krāsa - balta.Vēdināšanas sistēma Gecco 3 vai ekvivalents.</t>
  </si>
  <si>
    <t>Logs L-7 (3150x1450mm) ar PVC rāmi 70mm U&lt;1,1W/(m2K).Krāsa - balta.Vēdināšanas sistēma Gecco 3 vai ekvivalents.</t>
  </si>
  <si>
    <t>Logs L-8 (6280x1200mm) ar PVC rāmi 70mm U&lt;1,1W/(m2K).Krāsa - balta.Vēdināšanas sistēma Gecco 3 vai ekvivalents.</t>
  </si>
  <si>
    <t>Logs L-9 (6280x1450mm) ar PVC rāmi 70mm U&lt;1,1W/(m2K).Krāsa - balta.Vēdināšanas sistēma Gecco 3 vai ekvivalents.</t>
  </si>
  <si>
    <t>Kapņu telpas logi</t>
  </si>
  <si>
    <t>Logs L-3 (1360x600mm) ar PVC rāmi 70mm U&lt;1,2W/(m2K).Krāsa - balta.Vēdināšanas sistēma Gecco 3 vai ekvivalents.</t>
  </si>
  <si>
    <t>Pagraba logi</t>
  </si>
  <si>
    <t>Pagrabs Logi L-10 (1160x750mm) nomaināmi pretjauniem PVC tipa logiem (U&lt;1,3W/(m2K) un ventilācijas restēm. (Skat. ARD-1.)</t>
  </si>
  <si>
    <t>Palodžu montāža</t>
  </si>
  <si>
    <t>Logu ārējo palodžu uzstādīšana ēkas ārpusē (dzīvokļos, kapņu telpas)</t>
  </si>
  <si>
    <t>Loga ailu malas apdare no iekšpuses ar parasta GKB riģipša loksnēm stiprinot ar līmjavu PERFLIX pēc jaunā bloka montāžas darbiem,  ailu malas gruntēšana, špaktelēšana, slīpēšana, stūra profila montāža, gruntēšāna un krāsošana (dzīvokļos) vai ekvivalents</t>
  </si>
  <si>
    <t>Logu aiļu apdare - apmešana, slīpēšana, gruntēšana, krāsošana no iekšpuses ( kapņu telpas,pagrabā)</t>
  </si>
  <si>
    <t>Lodžiju palodžu uzstādīšana ēkas ārpusē  - Rietumu fasāde; Dienvidu fasāde</t>
  </si>
  <si>
    <t>Palodžu montāža ēkas iekšpusē</t>
  </si>
  <si>
    <t>Ārdurvis</t>
  </si>
  <si>
    <t>Metāla ārdurvju bloka  D-1 (1300x2100mm) (2 gb.) nomaiņa  pret siltinātām metāla konstrukcijas durvīm ar pakešu stiklojumu un pašaizvērējmehānismu.</t>
  </si>
  <si>
    <t>Durvju aiļu apdare - apmešana, slīpēšana, gruntēšana, krāsošana</t>
  </si>
  <si>
    <t>Pagraba durvis</t>
  </si>
  <si>
    <t xml:space="preserve">Metāla pagraba durvju bloka  D-2 (1300x2100mm) (2 gb.)  nomaiņa  </t>
  </si>
  <si>
    <t>Vējtvera durvis</t>
  </si>
  <si>
    <t xml:space="preserve">Vējtvera durvju bloka  D-3 (1300x2100) (2 gb.)  nomaiņa  </t>
  </si>
  <si>
    <t>Lodžijas griestu un grīdu virsmu attīrīšana, sagatovojot virsmu apdarei, ievērojot tehnoloģisko procesu (16 lodžijas - skat. AR fasādes)</t>
  </si>
  <si>
    <t xml:space="preserve">Esošās cementa javas grīdas seguma remonts - izdrupumu un bojājumu aizpildīšana ar javu </t>
  </si>
  <si>
    <t>m²</t>
  </si>
  <si>
    <t xml:space="preserve">Hidroizolācijas slāņa ieklāšana </t>
  </si>
  <si>
    <t>Betona grīdu ierīkošana b=40 mm ar kritumu  1.5 %</t>
  </si>
  <si>
    <t>Pieslēguma stūra hermetizēšana pie ārsienas</t>
  </si>
  <si>
    <t xml:space="preserve">Griestu  betona virsmu gruntēšana, špaktelēšana, slīpēšana un  krāsošana divās kārtās </t>
  </si>
  <si>
    <t>L D</t>
  </si>
  <si>
    <t>LOKĀLĀ TĀME Nr.1-8</t>
  </si>
  <si>
    <t>Jumta seguma ieklāšana</t>
  </si>
  <si>
    <t>Mezgls G-1</t>
  </si>
  <si>
    <t>09-00000</t>
  </si>
  <si>
    <t xml:space="preserve">Jumta betona virsmu remonts (10%), apstrādājot ar Schomburg Isocreat-BIS vai ekvivalents, virsmu izlīdzināšana </t>
  </si>
  <si>
    <t xml:space="preserve">Jumta hidroizolējošā divkomponenta ieseguma ieklāšana divās kārtās, ieskaitot ielaidumu uz parapeta un papildus kārtas izbūvi ap izvadiem uz jumta  </t>
  </si>
  <si>
    <t>Jumta konstrukcijas Mezgls D</t>
  </si>
  <si>
    <t>Koka  dēļu 50*100 mm stiprināšāna pie esošā jumta pārseguma</t>
  </si>
  <si>
    <t>Koka  dēļu 50*150 mm stiprināšāna visa jumta garumā</t>
  </si>
  <si>
    <t>m³</t>
  </si>
  <si>
    <t xml:space="preserve">Gropes izveidošana sienās </t>
  </si>
  <si>
    <t>Lāseņa  montāža  izfrezētajā gropē  . Salaiduma vietu hermetizēt</t>
  </si>
  <si>
    <t>Profilēta nosegskārda apmale montāža  koka brusām</t>
  </si>
  <si>
    <t>Jumta konstrukcijas Mezgls C</t>
  </si>
  <si>
    <t>Jumta parapeta  paaugstināšana par 190 mm (Fibo bloku piemūrējums, H=190mm)</t>
  </si>
  <si>
    <t>Koka skaidu plāksnes  22mm  montāža</t>
  </si>
  <si>
    <t>Profilētas koka  brusas  50*100 mm stiprināšāna pie esošā jumta pārseguma</t>
  </si>
  <si>
    <t>Koka  latas 50*150 mm stiprināšāna visa prapeta garumā</t>
  </si>
  <si>
    <t>Parapeta  nosegšana ar skārdu</t>
  </si>
  <si>
    <t>Jumta  parapetu nosegšana  ar profilētu cinkoto skārdu  b = 1000 mm . Rūpnieciski krāsots  skārds. (skat. AR-13 "Mezgls C")</t>
  </si>
  <si>
    <t>Ventilācijas izvadu  aprīkošana ar skārda jumtiņiem</t>
  </si>
  <si>
    <t>Ventilācijas šahtas tīrīšana, apsekošana</t>
  </si>
  <si>
    <t>Ventilācijas šahtu hermētiski savienojumu pie jumta izveidošana</t>
  </si>
  <si>
    <t>Bojato ventilācijas šahtas galvu  piemūrēšana par 300mm.</t>
  </si>
  <si>
    <t>Jumta ventilācijas šahtas  sienu apdare (sienu taisnošana, apmetums uz metāla sieta, krāsošana)</t>
  </si>
  <si>
    <t>Esošo ventilācijas šahtas jumtiņu izgatavošana no cinkotā krāsotā skārda, montāža</t>
  </si>
  <si>
    <t>Jumta konstrukcijas Mezgls M-2, AR-18</t>
  </si>
  <si>
    <t>Mitrumizturīgs  finiera 22mm  montāža</t>
  </si>
  <si>
    <t>Koka  brusas  50*100 mm stiprināšāna pie esošā jumta pārseguma</t>
  </si>
  <si>
    <t>Jumta lūku   siltināšāna ar  akmens vates   - 100 mm biezumā</t>
  </si>
  <si>
    <t>Metāla pakāpienus montāža</t>
  </si>
  <si>
    <t>Akmens vates lezēna pāreja stūra vietā</t>
  </si>
  <si>
    <t>Stūra vietas  nosegšana  ar cinkoto skārdu</t>
  </si>
  <si>
    <t>Esošā jumta lūka montāža</t>
  </si>
  <si>
    <t>JUM</t>
  </si>
  <si>
    <t>LOKĀLĀ TĀME Nr.1-9</t>
  </si>
  <si>
    <t>Gāzes cauruļu attīrīšana no rūsas un atlūpošās krāsas, krāsošana, tajā skaitā virsmas gruntēšana</t>
  </si>
  <si>
    <t>Logu mazgāšana</t>
  </si>
  <si>
    <t>Karogu turētāja ierīkošana</t>
  </si>
  <si>
    <t>Numerācijas zīmju montāža</t>
  </si>
  <si>
    <t>Komunikāciju montāža (antenas,  utt.)</t>
  </si>
  <si>
    <t>LOKĀLĀ TĀME Nr.2-1</t>
  </si>
  <si>
    <t>Ūdensvads Ū1</t>
  </si>
  <si>
    <t>Ū1 sistēma (pagrabs)</t>
  </si>
  <si>
    <t>14-00000</t>
  </si>
  <si>
    <t>Daudzkārtu ūdensvada caurules Ø32x3,0 (DN25) montāža</t>
  </si>
  <si>
    <t>Daudzkārtu ūdensvada caurules Ø40x4,0 (DN32) montāža</t>
  </si>
  <si>
    <t>Daudzkārtu ūdensvada caurules Ø50x4,5 (DN40) montāža</t>
  </si>
  <si>
    <t>Daudzkārtu ūdensvada caurules Ø63x6,0 (DN50) montāža</t>
  </si>
  <si>
    <t>Veidgabalu montāža</t>
  </si>
  <si>
    <t>Izolācijas Armacell TUBOLIT DG b=13 mm (Ø32) vai ekvivalents - montāža</t>
  </si>
  <si>
    <t>izolācijas Armacell TUBOLIT DG b=13 mm (Ø40) vai ekvivalents - montāža</t>
  </si>
  <si>
    <t>izolācijas Armacell TUBOLIT DG b=13 mm (Ø50) vai ekvivalents - montāža</t>
  </si>
  <si>
    <t>izolācijas Armacell TUBOLIT DG b=13 mm (Ø63) vai ekvivalents - montāža</t>
  </si>
  <si>
    <t>Lodveida krāna montāža, PN16 (DN25)</t>
  </si>
  <si>
    <t>Lodveida krāna montāža, PN16 (DN40)</t>
  </si>
  <si>
    <t>Lodveida krāna montāža, PN16 (DN50)</t>
  </si>
  <si>
    <t>Pretvārsta montāža (DN40)</t>
  </si>
  <si>
    <t>Cauruļvada stiprinājumu montāža</t>
  </si>
  <si>
    <t>Ugunsdrošības mastika Polylack Elastic vai ekvivalents - montāža</t>
  </si>
  <si>
    <t>Ū1 sistēma (stāvvadi)</t>
  </si>
  <si>
    <t>Daudzkārtu ūdensvada caurules Ø20x2,25 (DN15) montāža</t>
  </si>
  <si>
    <t>izolācijas Armacell TUBOLIT DG  b=13 mm (Ø20) vai ekvivalents - montāža</t>
  </si>
  <si>
    <t>izolācijas Armacell TUBOLIT DG  b=13 mm (Ø32) vai ekvivalents - montāža</t>
  </si>
  <si>
    <t>Lodveida krāna montāža, PN16 (DN15)</t>
  </si>
  <si>
    <t>LOKĀLĀ TĀME Nr.2-2</t>
  </si>
  <si>
    <t>Karstais ūdensvads T3, T4</t>
  </si>
  <si>
    <t>T3,T4 sistēmas (pagrabs)</t>
  </si>
  <si>
    <t>Daudzkārtu ūdensvada caurules montāža Ø25x2.5 (DN20)</t>
  </si>
  <si>
    <t>Daudzkārtu ūdensvada caurules montāža Ø32x3,0 (DN25)</t>
  </si>
  <si>
    <t>Daudzkārtu ūdensvada caurules montāža Ø40x4,0 (DN32)</t>
  </si>
  <si>
    <t>Daudzkārtu ūdensvada caurules montāža Ø50x4,5 (DN40)</t>
  </si>
  <si>
    <t>Izolācijas Armacell TUBOLIT DG  b=20 mm (Ø25) vai ekvivalents - montāža</t>
  </si>
  <si>
    <t>Izolācijas Armacell TUBOLIT DG  b=20 mm (Ø32) vai ekvivalents - montāža</t>
  </si>
  <si>
    <t>Izolācijas Armacell TUBOLIT DG  b=20 mm (Ø40) vai ekvivalents - montāža</t>
  </si>
  <si>
    <t>Izolācijas Armacell TUBOLIT DG  b=20 mm (Ø50) vai ekvivalents - montāža</t>
  </si>
  <si>
    <t>Lodveida krāna montāža, PN16 (DN20)</t>
  </si>
  <si>
    <t>Lodveida krāna montāža, PN16 (DN32)</t>
  </si>
  <si>
    <t>Pretvārsta montāža (DN25)</t>
  </si>
  <si>
    <t>Balansējoša vārsta montāža, PN16 (DN20)</t>
  </si>
  <si>
    <t>Balansējoša vārsta montāža, PN16 (DN25)</t>
  </si>
  <si>
    <t>Siltummezgla apsaistes montāža</t>
  </si>
  <si>
    <t>T3,T4 sistēmas (stāvvadi)</t>
  </si>
  <si>
    <t>Daudzkārtu ūdensvada caurules montāža Ø20x2,25 (DN15)</t>
  </si>
  <si>
    <t>Daudzkārtu ūdensvada caurules montāža Ø25x2,5 (DN20)</t>
  </si>
  <si>
    <t>Izolācijas Armacell TUBOLIT DG  b=20 mm (Ø20) vai ekvivalents - montāža</t>
  </si>
  <si>
    <t xml:space="preserve">Automātiska atgaisotāja montāža </t>
  </si>
  <si>
    <t>Dvieļu žāvētāja montāža L=700mm (DN20)</t>
  </si>
  <si>
    <t>K1 sistēma (pagabs)</t>
  </si>
  <si>
    <t>16-00000</t>
  </si>
  <si>
    <t>PP kanalizācijas caurules ar uzmavu (Ø110) montāža</t>
  </si>
  <si>
    <t>PP kanalizācijas caurules ar uzmavu (Ø50) montāža</t>
  </si>
  <si>
    <t>Pieslēgumu pie esošā tīkla (Ø110) montāža</t>
  </si>
  <si>
    <t>Pieslēgumu pie esošā tīkla (Ø50) montāža</t>
  </si>
  <si>
    <t>K1 sistēma (stāvvadi)</t>
  </si>
  <si>
    <t>PP kanalizācijas trejgabala (Ø110x110) montāža</t>
  </si>
  <si>
    <t>PP kanalizācijas trejgabala (Ø110x50) montāža</t>
  </si>
  <si>
    <t>PP kanalizācijas trejgabala (Ø50x50) montāža</t>
  </si>
  <si>
    <t>PP kanalizācijas caurules veidgabalu montāža</t>
  </si>
  <si>
    <t>Revīzijas (Ø110) montāža</t>
  </si>
  <si>
    <t>Revīzijas (Ø50) montāža</t>
  </si>
  <si>
    <t>Ugunsdrošības manžetes (Ø110) montāža</t>
  </si>
  <si>
    <t>Ugunsdrošības mastikas Polylack Elastic vai ekvivalenta - ieklāšana</t>
  </si>
  <si>
    <t>Skaņas izolācijas Armacell XG b=13mm (Ø110) vai ekvivalents - montāža</t>
  </si>
  <si>
    <t>Skaņas izolācijas Armacell XG b=13mm (Ø50) vai ekvivalents - montāža</t>
  </si>
  <si>
    <t>Cauruļvadu stiprinājumu montāža</t>
  </si>
  <si>
    <t>LOKĀLĀ TĀME Nr.2-3</t>
  </si>
  <si>
    <t>Sadzīves notekūdeņu kanalizācija K1</t>
  </si>
  <si>
    <t>Apkure (iekšējie tīkli)</t>
  </si>
  <si>
    <t>17-00000</t>
  </si>
  <si>
    <t>Radiatora "PURMO" Compact ar atgaisotāju un korķi (C22-500-1400) vai ekvivalents - montāža</t>
  </si>
  <si>
    <t>Radiatora "PURMO" Compact ar atgaisotāju un korķi (C22-500-1200) vai ekvivalents - montāža</t>
  </si>
  <si>
    <t>Radiatora "PURMO" Compact ar atgaisotāju un korķi (C22-500-700) vai ekvivalents - montāža</t>
  </si>
  <si>
    <t>Radiatora "PURMO" Compact ar atgaisotāju un korķi (C22-500-1000) vai ekvivalents - montāža</t>
  </si>
  <si>
    <t>Radiatora "PURMO" Compact ar atgaisotāju un korķi (C22-500-800) vai ekvivalents - montāža</t>
  </si>
  <si>
    <t>Radiatora "PURMO" Compact ar atgaisotāju un korķi (C22-500-1100) vai ekvivalents - montāža</t>
  </si>
  <si>
    <t>Radiatora "PURMO" Compact ar atgaisotāju un korķi (C22-500-900) vai ekvivalents - montāža</t>
  </si>
  <si>
    <t>Radiatora vārsta montāža (Danforss RA-N DN15) vai ekvivalents</t>
  </si>
  <si>
    <t>Radiatora termostatisko sensoru Dn15, Danfoss (RA 2000 (ar ierobežotu min.temp. 16°C)) vai ekvivalents  - montāža</t>
  </si>
  <si>
    <t>Radiatora atgaitas noslēgventiļa montāža (Danfoss  RLV-S 15) vai ekvivalents</t>
  </si>
  <si>
    <t>Balansēšanas vārsta Danfoss (ASV-M DN20) vai ekvivalents  - montāža</t>
  </si>
  <si>
    <t>Balansēšanas vārsta Danfoss (ASV-PV DN20) vai ekvivalents  - montāža</t>
  </si>
  <si>
    <t>Presējamās tērauda caurules,Viega (DN15) vai ekvivalents  - montāža</t>
  </si>
  <si>
    <t>Presējamās tērauda caurules,Viega (DN20) vai ekvivalents  - montāža</t>
  </si>
  <si>
    <t>Melnā tērauda caurules (DN20) montāža</t>
  </si>
  <si>
    <t>Melnā tērauda caurules (DN25) montāža</t>
  </si>
  <si>
    <t>Melnā tērauda caurules (DN32) montāža</t>
  </si>
  <si>
    <t>Melnā tērauda caurules (DN40) montāža</t>
  </si>
  <si>
    <t>Melnā tērauda caurules (DN50) montāža</t>
  </si>
  <si>
    <t>Lodveida ventilis (DN20)  - montāža</t>
  </si>
  <si>
    <t>Lodveida ventilis (DN50)  - montāža</t>
  </si>
  <si>
    <t>Kompensatoru montāža</t>
  </si>
  <si>
    <t>Alokatora Sontex 556 radio (0556R110X) vai ekvivalents  - montāža</t>
  </si>
  <si>
    <t>Radio centrāles Sontex 646 ar GPRS 230V ar programmatūru (0646R4231) vai ekvivalents - montāža</t>
  </si>
  <si>
    <t>Radio tīkla kontroliera Sontex Supercom 656 USB 1 (0656R4101) vai ekvivalents - montāža</t>
  </si>
  <si>
    <t>Alokatoru sistēmas instalācijas darbi</t>
  </si>
  <si>
    <t>Alokatoru servera parametrizēšana</t>
  </si>
  <si>
    <t>Fasondaļas (fitingi, savienojumi, pārejas)</t>
  </si>
  <si>
    <t>Līmlente</t>
  </si>
  <si>
    <t>Metināšanas piederumu komplekts</t>
  </si>
  <si>
    <t>Caurumu aizdare, ugunsdrošā aizdare</t>
  </si>
  <si>
    <t>Ieregulēšanas darbi</t>
  </si>
  <si>
    <t>Hidrauliskās pārbaudes darbi</t>
  </si>
  <si>
    <t>Apkures sistēmas palaišana</t>
  </si>
  <si>
    <t>Izpilddokumentācijas izstrāde</t>
  </si>
  <si>
    <t>Esošās apkures sistēmas demontāža</t>
  </si>
  <si>
    <t>LOKĀLĀ TĀME Nr.2-4</t>
  </si>
  <si>
    <t>LOKĀLĀ TĀME Nr.2-5</t>
  </si>
  <si>
    <t>EL sadalnes</t>
  </si>
  <si>
    <t>18-00000</t>
  </si>
  <si>
    <t>DD</t>
  </si>
  <si>
    <t>1-1</t>
  </si>
  <si>
    <t>1-2</t>
  </si>
  <si>
    <t>1-3</t>
  </si>
  <si>
    <t>1-4</t>
  </si>
  <si>
    <t>1-5</t>
  </si>
  <si>
    <t>1-6</t>
  </si>
  <si>
    <t>1-7</t>
  </si>
  <si>
    <t>1-8</t>
  </si>
  <si>
    <t>1-9</t>
  </si>
  <si>
    <t>2-1</t>
  </si>
  <si>
    <t>2-2</t>
  </si>
  <si>
    <t>2-3</t>
  </si>
  <si>
    <t>2-4</t>
  </si>
  <si>
    <t>2-5</t>
  </si>
  <si>
    <r>
      <t>m</t>
    </r>
    <r>
      <rPr>
        <vertAlign val="superscript"/>
        <sz val="11"/>
        <rFont val="Times New Roman"/>
        <family val="1"/>
      </rPr>
      <t>2</t>
    </r>
  </si>
  <si>
    <r>
      <t>m</t>
    </r>
    <r>
      <rPr>
        <vertAlign val="superscript"/>
        <sz val="11"/>
        <rFont val="Times New Roman"/>
        <family val="1"/>
      </rPr>
      <t>3</t>
    </r>
  </si>
  <si>
    <r>
      <t>Logu un durvju aiļu sagatavošana (tvaika necaurlaidīgās lentas, tvaika caurlaidīgās lentas un blīvējošās lentas montāža), siltināšana ar plānām akmensvates plāksnēm (λ</t>
    </r>
    <r>
      <rPr>
        <vertAlign val="subscript"/>
        <sz val="11"/>
        <rFont val="Times New Roman"/>
        <family val="1"/>
      </rPr>
      <t>D</t>
    </r>
    <r>
      <rPr>
        <sz val="11"/>
        <rFont val="Times New Roman"/>
        <family val="1"/>
      </rPr>
      <t>≤ 0,037 W/mK); armēšana ar kaprona sietu, dekoratīvā apmetuma iestrāde, krāsošana divās kārtās (skat. AR-14)</t>
    </r>
  </si>
  <si>
    <t xml:space="preserve">Fasādes siltināšana ar akmensvati λ=0,037 W/mK PAROC extra (vai ekvivalents)160 mm, armēšana </t>
  </si>
  <si>
    <t>Jumta betona virsmu remonts, apstrādājot ar Schomburg Isocreat-BIS (vai ekvivalents) virsmu izlīdzināšana</t>
  </si>
  <si>
    <r>
      <t>m</t>
    </r>
    <r>
      <rPr>
        <vertAlign val="superscript"/>
        <sz val="11"/>
        <rFont val="Times New Roman"/>
        <family val="1"/>
      </rPr>
      <t>2</t>
    </r>
    <r>
      <rPr>
        <sz val="11"/>
        <rFont val="Times New Roman"/>
        <family val="1"/>
      </rPr>
      <t xml:space="preserve"> </t>
    </r>
  </si>
  <si>
    <r>
      <t>m</t>
    </r>
    <r>
      <rPr>
        <vertAlign val="superscript"/>
        <sz val="11"/>
        <rFont val="Times New Roman"/>
        <family val="1"/>
      </rPr>
      <t>2</t>
    </r>
  </si>
  <si>
    <r>
      <t>Jumta siltināšāna ar akmens vati PAROC extra (vai ekvivalents) 250-280 mm; PAROC ROB 20-50 mm (vai ekvivalents) λ</t>
    </r>
    <r>
      <rPr>
        <vertAlign val="subscript"/>
        <sz val="11"/>
        <rFont val="Times New Roman"/>
        <family val="1"/>
      </rPr>
      <t>D</t>
    </r>
    <r>
      <rPr>
        <sz val="11"/>
        <rFont val="Times New Roman"/>
        <family val="1"/>
      </rPr>
      <t>≤ 0,041 W/mK (skat. AR-13)</t>
    </r>
  </si>
  <si>
    <r>
      <t>Jumta seguma izveidošana no ruļļu materiāla 2 kārtās,apakšklājs - poliestera pamats, 3 kg/m</t>
    </r>
    <r>
      <rPr>
        <vertAlign val="superscript"/>
        <sz val="11"/>
        <rFont val="Times New Roman"/>
        <family val="1"/>
      </rPr>
      <t>2</t>
    </r>
    <r>
      <rPr>
        <sz val="11"/>
        <rFont val="Times New Roman"/>
        <family val="1"/>
      </rPr>
      <t xml:space="preserve"> (poliesters 140 gr/m</t>
    </r>
    <r>
      <rPr>
        <vertAlign val="superscript"/>
        <sz val="11"/>
        <rFont val="Times New Roman"/>
        <family val="1"/>
      </rPr>
      <t>2</t>
    </r>
    <r>
      <rPr>
        <sz val="11"/>
        <rFont val="Times New Roman"/>
        <family val="1"/>
      </rPr>
      <t xml:space="preserve"> Unifleks Ekstra EPP vai ekvivalents); virsklājs - poliestera pamats, 4 kg/m</t>
    </r>
    <r>
      <rPr>
        <vertAlign val="superscript"/>
        <sz val="11"/>
        <rFont val="Times New Roman"/>
        <family val="1"/>
      </rPr>
      <t>2</t>
    </r>
    <r>
      <rPr>
        <sz val="11"/>
        <rFont val="Times New Roman"/>
        <family val="1"/>
      </rPr>
      <t xml:space="preserve"> (poliesters 180  gr/m</t>
    </r>
    <r>
      <rPr>
        <vertAlign val="superscript"/>
        <sz val="11"/>
        <rFont val="Times New Roman"/>
        <family val="1"/>
      </rPr>
      <t>2</t>
    </r>
    <r>
      <rPr>
        <sz val="11"/>
        <rFont val="Times New Roman"/>
        <family val="1"/>
      </rPr>
      <t xml:space="preserve"> Unifleks Ekstra EKP vai ekvivalents) uzkausējot ar gāzes degli.</t>
    </r>
  </si>
  <si>
    <r>
      <t>Siltumizolācija cauruļvadiem pagrabā, PAROC Hvac Section AluCoat T. λ</t>
    </r>
    <r>
      <rPr>
        <vertAlign val="subscript"/>
        <sz val="11"/>
        <rFont val="Times New Roman"/>
        <family val="1"/>
      </rPr>
      <t>50</t>
    </r>
    <r>
      <rPr>
        <sz val="11"/>
        <rFont val="Times New Roman"/>
        <family val="1"/>
      </rPr>
      <t>=0,037 W/mK (b=50, DN20) (vai ekvivalents) montāža</t>
    </r>
  </si>
  <si>
    <r>
      <t>Siltumizolācija cauruļvadiem pagrabā, PAROC Hvac Section AluCoat T. λ</t>
    </r>
    <r>
      <rPr>
        <vertAlign val="subscript"/>
        <sz val="11"/>
        <rFont val="Times New Roman"/>
        <family val="1"/>
      </rPr>
      <t>50</t>
    </r>
    <r>
      <rPr>
        <sz val="11"/>
        <rFont val="Times New Roman"/>
        <family val="1"/>
      </rPr>
      <t>=0,037 W/mK (b=50, DN25) (vai ekvivalents) montāža</t>
    </r>
  </si>
  <si>
    <r>
      <t>Siltumizolācija cauruļvadiem pagrabā, PAROC Hvac Section AluCoat T. λ</t>
    </r>
    <r>
      <rPr>
        <vertAlign val="subscript"/>
        <sz val="11"/>
        <rFont val="Times New Roman"/>
        <family val="1"/>
      </rPr>
      <t>50</t>
    </r>
    <r>
      <rPr>
        <sz val="11"/>
        <rFont val="Times New Roman"/>
        <family val="1"/>
      </rPr>
      <t>=0,037 W/mK (b=50, DN32) (vai ekvivalents) montāža</t>
    </r>
  </si>
  <si>
    <r>
      <t>Siltumizolācija cauruļvadiem pagrabā, PAROC Hvac Section AluCoat T. λ</t>
    </r>
    <r>
      <rPr>
        <vertAlign val="subscript"/>
        <sz val="11"/>
        <rFont val="Times New Roman"/>
        <family val="1"/>
      </rPr>
      <t>50</t>
    </r>
    <r>
      <rPr>
        <sz val="11"/>
        <rFont val="Times New Roman"/>
        <family val="1"/>
      </rPr>
      <t>=0,037 W/mK (b=50, DN40) (vai ekvivalents) montāža</t>
    </r>
  </si>
  <si>
    <r>
      <t>Siltumizolācija cauruļvadiem pagrabā, PAROC Hvac Section AluCoat T. λ</t>
    </r>
    <r>
      <rPr>
        <vertAlign val="subscript"/>
        <sz val="11"/>
        <rFont val="Times New Roman"/>
        <family val="1"/>
      </rPr>
      <t>50</t>
    </r>
    <r>
      <rPr>
        <sz val="11"/>
        <rFont val="Times New Roman"/>
        <family val="1"/>
      </rPr>
      <t>=0,037 W/mK (b=50, DN50) (vai ekvivalents) montāža</t>
    </r>
  </si>
  <si>
    <t>Zibens uztvērējstieples d=8mm. Alumīnija apaļvads 8-ALMGSi (OBO) montāža (vai ekvivalents)</t>
  </si>
  <si>
    <t>RD8 cinkota tērauda apaļdzelzs (OBO) montāža (vai ekvivalents)</t>
  </si>
  <si>
    <t>Cinkota tērauda plakanvada (zemējums) 5052 DIN 30X3.5 montāža (vai ekvivalents)</t>
  </si>
  <si>
    <t>Uztveršanas stieņa 3,0 m (OBO) 101 ALU-3000 montāža (vai ekvivalents)</t>
  </si>
  <si>
    <t>Balsta pamatnes 101 B2-16 m16 montāža (vai ekvivalents)</t>
  </si>
  <si>
    <t xml:space="preserve">Jumta vada turētāja lēzaniem jumtiem (OBO) 165 MBG-8 montāža (vai ekvivalents) </t>
  </si>
  <si>
    <t>Notekcaurules apskavas 262 RD8-10 montāža (vai ekvivalents)</t>
  </si>
  <si>
    <t>Stieples turētāja, sienas, nolaidumiem pa fasādi 1152 OBO montāža (vai ekvivalents)</t>
  </si>
  <si>
    <t>Savienojoša spaile. Mērklemme 237/N (OBO) - montāža (vai ekvivalents)</t>
  </si>
  <si>
    <t>252/FL DIN Krustveida savienojuma plakans 30/apaļš 8 (70x70/M8) montāža (vai ekvivalents)</t>
  </si>
  <si>
    <t>Stieples krustveida savienojuma 249/ST RD8-10 (OBO) montāža (vai ekvivalents)</t>
  </si>
  <si>
    <t>356/50 Pretkorozijas Lentes 50mm/10m (KOR/50) montāža (vai ekvivalents)</t>
  </si>
  <si>
    <t>Gofrētas aizsargcaurules PE-50, 450N montāža (vai ekvivalents)</t>
  </si>
  <si>
    <t xml:space="preserve">Asfaltbetona seguma atjaunošana (iekļaujot materiālu izmaksas) </t>
  </si>
  <si>
    <t xml:space="preserve">Montāžas palīgmateriāli </t>
  </si>
  <si>
    <t xml:space="preserve">Elektriskie mērījumi, izpilddokumentācijas sagatavošana </t>
  </si>
  <si>
    <t>Ū</t>
  </si>
  <si>
    <t>KŪ</t>
  </si>
  <si>
    <t>K</t>
  </si>
  <si>
    <t>Pagraba logu aiļu siltināšana</t>
  </si>
  <si>
    <t xml:space="preserve">Pamatu/cokola siltināšana ar ekstrudētu polistirolu, armēšana, dekoratīvā apmetuma iestrāde. </t>
  </si>
  <si>
    <t xml:space="preserve">Pirmā stāva lodžijas siltināšana </t>
  </si>
  <si>
    <t xml:space="preserve">Armējoša sieta ar līmjavas slāņa uzklāšana </t>
  </si>
  <si>
    <t xml:space="preserve">Individuāali izgatavota divdaļīga lūka verama no kāpņu telpas puses </t>
  </si>
  <si>
    <t>Būvmateriālu novietnes konteinera uzstādīšana un noma uz būvniecības periodu(Konteiners - noliktava, 6 x 2,4 m-)</t>
  </si>
  <si>
    <r>
      <t>Pagaidu pārvietojamās tualetes montāža, noma un apkalpošana uz būvniecības periodu</t>
    </r>
    <r>
      <rPr>
        <sz val="11"/>
        <color indexed="10"/>
        <rFont val="Times New Roman"/>
        <family val="1"/>
      </rPr>
      <t xml:space="preserve"> </t>
    </r>
  </si>
  <si>
    <t>Tualetes apkalpošana divas reizes mēnesī visā būvniecības periodā</t>
  </si>
  <si>
    <t>objekts</t>
  </si>
  <si>
    <t xml:space="preserve">Pamatu/cokola siltināšana ar ekstrudētu polistirolu Tenapors EPS60 λ=0,042 W/mK (vai ekvivalents) 100mm, armēšana, dekoratīvā apmetuma iestrāde </t>
  </si>
  <si>
    <t>Skārda lietus ūdens notek renes montāža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</si>
</sst>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Red]0.00"/>
    <numFmt numFmtId="166" formatCode="0.0"/>
    <numFmt numFmtId="167" formatCode="#,##0.00_ ;\-#,##0.00\ "/>
    <numFmt numFmtId="168" formatCode="0.000"/>
  </numFmts>
  <fonts count="63">
    <font>
      <sz val="10"/>
      <name val="Arial"/>
      <family val="0"/>
    </font>
    <font>
      <sz val="11"/>
      <color indexed="8"/>
      <name val="Calibri"/>
      <family val="2"/>
    </font>
    <font>
      <sz val="10"/>
      <name val="Helv"/>
      <family val="0"/>
    </font>
    <font>
      <sz val="11"/>
      <color indexed="9"/>
      <name val="Calibri"/>
      <family val="2"/>
    </font>
    <font>
      <sz val="11"/>
      <color indexed="52"/>
      <name val="Calibri"/>
      <family val="2"/>
    </font>
    <font>
      <b/>
      <sz val="10"/>
      <name val="Times New Roman"/>
      <family val="1"/>
    </font>
    <font>
      <sz val="11"/>
      <name val="Times New Roman"/>
      <family val="1"/>
    </font>
    <font>
      <sz val="10"/>
      <name val="Times New Roman"/>
      <family val="1"/>
    </font>
    <font>
      <b/>
      <sz val="12"/>
      <name val="Times New Roman"/>
      <family val="1"/>
    </font>
    <font>
      <sz val="10"/>
      <color indexed="10"/>
      <name val="Times New Roman"/>
      <family val="1"/>
    </font>
    <font>
      <sz val="8"/>
      <name val="Times New Roman"/>
      <family val="1"/>
    </font>
    <font>
      <sz val="10"/>
      <color indexed="9"/>
      <name val="Times New Roman"/>
      <family val="1"/>
    </font>
    <font>
      <i/>
      <sz val="10"/>
      <name val="Times New Roman"/>
      <family val="1"/>
    </font>
    <font>
      <sz val="8"/>
      <name val="LVHelvetica"/>
      <family val="0"/>
    </font>
    <font>
      <sz val="10"/>
      <color indexed="8"/>
      <name val="Arial"/>
      <family val="2"/>
    </font>
    <font>
      <sz val="10"/>
      <color indexed="8"/>
      <name val="Helv"/>
      <family val="0"/>
    </font>
    <font>
      <b/>
      <sz val="11"/>
      <name val="Times New Roman"/>
      <family val="1"/>
    </font>
    <font>
      <b/>
      <sz val="10.5"/>
      <name val="Times New Roman"/>
      <family val="1"/>
    </font>
    <font>
      <b/>
      <sz val="10"/>
      <name val="Arial"/>
      <family val="2"/>
    </font>
    <font>
      <sz val="12"/>
      <name val="Times New Roman"/>
      <family val="1"/>
    </font>
    <font>
      <b/>
      <sz val="14"/>
      <name val="Times New Roman"/>
      <family val="1"/>
    </font>
    <font>
      <b/>
      <sz val="11"/>
      <color indexed="10"/>
      <name val="Times New Roman"/>
      <family val="1"/>
    </font>
    <font>
      <vertAlign val="superscript"/>
      <sz val="11"/>
      <name val="Times New Roman"/>
      <family val="1"/>
    </font>
    <font>
      <i/>
      <sz val="11"/>
      <name val="Times New Roman"/>
      <family val="1"/>
    </font>
    <font>
      <u val="single"/>
      <sz val="11"/>
      <name val="Times New Roman"/>
      <family val="1"/>
    </font>
    <font>
      <vertAlign val="subscript"/>
      <sz val="11"/>
      <name val="Times New Roman"/>
      <family val="1"/>
    </font>
    <font>
      <sz val="11"/>
      <color indexed="10"/>
      <name val="Times New Roman"/>
      <family val="1"/>
    </font>
    <font>
      <sz val="10"/>
      <color indexed="60"/>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sz val="11"/>
      <color theme="0"/>
      <name val="Calibri"/>
      <family val="2"/>
    </font>
    <font>
      <b/>
      <sz val="11"/>
      <color rgb="FF3F3F3F"/>
      <name val="Calibri"/>
      <family val="2"/>
    </font>
    <font>
      <b/>
      <sz val="11"/>
      <color theme="1"/>
      <name val="Calibri"/>
      <family val="2"/>
    </font>
    <font>
      <sz val="11"/>
      <color rgb="FF006100"/>
      <name val="Calibri"/>
      <family val="2"/>
    </font>
    <font>
      <sz val="11"/>
      <color rgb="FF9C5700"/>
      <name val="Calibri"/>
      <family val="2"/>
    </font>
    <font>
      <sz val="10"/>
      <color rgb="FF000000"/>
      <name val="Arial"/>
      <family val="2"/>
    </font>
    <font>
      <sz val="18"/>
      <color theme="3"/>
      <name val="Cambria"/>
      <family val="2"/>
    </font>
    <font>
      <i/>
      <sz val="11"/>
      <color rgb="FF7F7F7F"/>
      <name val="Calibri"/>
      <family val="2"/>
    </font>
    <font>
      <b/>
      <sz val="11"/>
      <color theme="0"/>
      <name val="Calibri"/>
      <family val="2"/>
    </font>
    <font>
      <sz val="11"/>
      <color rgb="FF9C0006"/>
      <name val="Calibri"/>
      <family val="2"/>
    </font>
    <font>
      <sz val="10"/>
      <color rgb="FF000000"/>
      <name val="Helv"/>
      <family val="0"/>
    </font>
    <font>
      <b/>
      <sz val="15"/>
      <color theme="3"/>
      <name val="Calibri"/>
      <family val="2"/>
    </font>
    <font>
      <b/>
      <sz val="13"/>
      <color theme="3"/>
      <name val="Calibri"/>
      <family val="2"/>
    </font>
    <font>
      <b/>
      <sz val="11"/>
      <color theme="3"/>
      <name val="Calibri"/>
      <family val="2"/>
    </font>
    <font>
      <sz val="10"/>
      <color rgb="FFFF0000"/>
      <name val="Times New Roman"/>
      <family val="1"/>
    </font>
    <font>
      <sz val="10"/>
      <color rgb="FFC00000"/>
      <name val="Times New Roman"/>
      <family val="1"/>
    </font>
    <font>
      <b/>
      <sz val="11"/>
      <color rgb="FFFF0000"/>
      <name val="Times New Roman"/>
      <family val="1"/>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EB9C"/>
        <bgColor indexed="64"/>
      </patternFill>
    </fill>
    <fill>
      <patternFill patternType="solid">
        <fgColor indexed="65"/>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medium"/>
      <bottom style="thin"/>
    </border>
    <border>
      <left style="thin"/>
      <right style="medium"/>
      <top style="medium"/>
      <bottom style="thin"/>
    </border>
    <border>
      <left/>
      <right/>
      <top/>
      <bottom style="thin"/>
    </border>
    <border>
      <left style="medium"/>
      <right style="medium"/>
      <top style="medium"/>
      <bottom style="medium"/>
    </border>
    <border>
      <left style="medium"/>
      <right style="medium"/>
      <top/>
      <bottom style="medium"/>
    </border>
    <border>
      <left style="thin"/>
      <right style="thin"/>
      <top style="medium"/>
      <bottom/>
    </border>
    <border>
      <left style="thin"/>
      <right style="medium"/>
      <top style="medium"/>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thin"/>
      <right/>
      <top style="medium"/>
      <bottom style="medium"/>
    </border>
    <border>
      <left style="medium"/>
      <right style="medium"/>
      <top/>
      <bottom style="thin"/>
    </border>
    <border>
      <left style="medium"/>
      <right style="medium"/>
      <top style="thin"/>
      <bottom style="thin"/>
    </border>
    <border>
      <left/>
      <right/>
      <top style="thin"/>
      <bottom style="thin"/>
    </border>
    <border>
      <left style="thin"/>
      <right/>
      <top/>
      <bottom style="medium"/>
    </border>
    <border>
      <left/>
      <right style="thin"/>
      <top/>
      <bottom style="medium"/>
    </border>
    <border>
      <left style="thin"/>
      <right style="thin"/>
      <top/>
      <bottom style="medium"/>
    </border>
    <border>
      <left style="thin"/>
      <right style="medium"/>
      <top/>
      <bottom style="medium"/>
    </border>
    <border>
      <left style="thin"/>
      <right style="thin"/>
      <top style="thin"/>
      <bottom style="medium"/>
    </border>
    <border>
      <left style="thin"/>
      <right/>
      <top/>
      <bottom style="thin"/>
    </border>
    <border>
      <left style="thin"/>
      <right/>
      <top style="thin"/>
      <bottom style="thin"/>
    </border>
    <border>
      <left style="thin"/>
      <right style="medium"/>
      <top style="medium"/>
      <bottom style="medium"/>
    </border>
    <border>
      <left style="thin"/>
      <right style="thin"/>
      <top/>
      <bottom style="thin"/>
    </border>
    <border>
      <left style="thin"/>
      <right style="medium"/>
      <top/>
      <bottom style="thin"/>
    </border>
    <border>
      <left style="medium"/>
      <right style="thin"/>
      <top style="medium"/>
      <bottom style="thin"/>
    </border>
    <border>
      <left style="medium"/>
      <right style="thin"/>
      <top/>
      <bottom style="thin"/>
    </border>
    <border>
      <left style="thin"/>
      <right style="thin"/>
      <top style="thin"/>
      <bottom/>
    </border>
    <border>
      <left/>
      <right style="thin"/>
      <top style="thin"/>
      <bottom style="thin"/>
    </border>
    <border>
      <left style="medium"/>
      <right style="thin"/>
      <top/>
      <bottom style="medium"/>
    </border>
    <border>
      <left style="medium"/>
      <right style="thin"/>
      <top style="thin"/>
      <bottom style="thin"/>
    </border>
    <border>
      <left/>
      <right/>
      <top style="thin"/>
      <bottom/>
    </border>
    <border>
      <left style="thin"/>
      <right style="medium"/>
      <top style="thin"/>
      <bottom style="medium"/>
    </border>
    <border>
      <left style="medium"/>
      <right style="thin"/>
      <top style="thin"/>
      <bottom style="medium"/>
    </border>
    <border>
      <left style="thin"/>
      <right/>
      <top style="medium"/>
      <bottom/>
    </border>
    <border>
      <left/>
      <right style="thin"/>
      <top style="medium"/>
      <bottom/>
    </border>
    <border>
      <left/>
      <right style="thin"/>
      <top/>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thin"/>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3" fillId="34" borderId="1" applyNumberFormat="0" applyAlignment="0" applyProtection="0"/>
    <xf numFmtId="0" fontId="44" fillId="0" borderId="0" applyNumberFormat="0" applyFill="0" applyBorder="0" applyAlignment="0" applyProtection="0"/>
    <xf numFmtId="43" fontId="0" fillId="0" borderId="0" applyFont="0" applyFill="0" applyBorder="0" applyAlignment="0" applyProtection="0"/>
    <xf numFmtId="0" fontId="1" fillId="0" borderId="0">
      <alignment/>
      <protection/>
    </xf>
    <xf numFmtId="0" fontId="45" fillId="35" borderId="1" applyNumberFormat="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45" borderId="0" applyNumberFormat="0" applyBorder="0" applyAlignment="0" applyProtection="0"/>
    <xf numFmtId="0" fontId="47" fillId="3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3" applyNumberFormat="0" applyFill="0" applyAlignment="0" applyProtection="0"/>
    <xf numFmtId="0" fontId="49" fillId="46" borderId="0" applyNumberFormat="0" applyBorder="0" applyAlignment="0" applyProtection="0"/>
    <xf numFmtId="0" fontId="50" fillId="47"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51" fillId="0" borderId="0" applyNumberFormat="0" applyBorder="0" applyProtection="0">
      <alignment/>
    </xf>
    <xf numFmtId="0" fontId="0" fillId="0" borderId="0">
      <alignment/>
      <protection/>
    </xf>
    <xf numFmtId="0" fontId="0" fillId="0" borderId="0">
      <alignment/>
      <protection/>
    </xf>
    <xf numFmtId="0" fontId="0" fillId="0" borderId="0">
      <alignment/>
      <protection/>
    </xf>
    <xf numFmtId="0" fontId="2" fillId="0" borderId="0">
      <alignment/>
      <protection/>
    </xf>
    <xf numFmtId="0" fontId="52" fillId="0" borderId="0" applyNumberFormat="0" applyFill="0" applyBorder="0" applyAlignment="0" applyProtection="0"/>
    <xf numFmtId="0" fontId="0" fillId="48" borderId="0">
      <alignment vertical="center" wrapText="1"/>
      <protection/>
    </xf>
    <xf numFmtId="0" fontId="53" fillId="0" borderId="0" applyNumberFormat="0" applyFill="0" applyBorder="0" applyAlignment="0" applyProtection="0"/>
    <xf numFmtId="0" fontId="54" fillId="49" borderId="4" applyNumberFormat="0" applyAlignment="0" applyProtection="0"/>
    <xf numFmtId="0" fontId="0" fillId="50" borderId="5" applyNumberFormat="0" applyFont="0" applyAlignment="0" applyProtection="0"/>
    <xf numFmtId="9" fontId="0" fillId="0" borderId="0" applyFont="0" applyFill="0" applyBorder="0" applyAlignment="0" applyProtection="0"/>
    <xf numFmtId="0" fontId="4" fillId="0" borderId="6" applyNumberFormat="0" applyFill="0" applyAlignment="0" applyProtection="0"/>
    <xf numFmtId="0" fontId="55" fillId="51" borderId="0" applyNumberFormat="0" applyBorder="0" applyAlignment="0" applyProtection="0"/>
    <xf numFmtId="0" fontId="56" fillId="0" borderId="0" applyNumberFormat="0" applyBorder="0" applyProtection="0">
      <alignment/>
    </xf>
    <xf numFmtId="0" fontId="2" fillId="0" borderId="0">
      <alignment/>
      <protection/>
    </xf>
    <xf numFmtId="44" fontId="0" fillId="0" borderId="0" applyFont="0" applyFill="0" applyBorder="0" applyAlignment="0" applyProtection="0"/>
    <xf numFmtId="42" fontId="0" fillId="0" borderId="0" applyFon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13" fillId="0" borderId="0">
      <alignment horizontal="left"/>
      <protection/>
    </xf>
    <xf numFmtId="0" fontId="0" fillId="0" borderId="0">
      <alignment/>
      <protection/>
    </xf>
    <xf numFmtId="0" fontId="0" fillId="0" borderId="0">
      <alignment/>
      <protection/>
    </xf>
    <xf numFmtId="0" fontId="0" fillId="0" borderId="0">
      <alignment/>
      <protection/>
    </xf>
    <xf numFmtId="0" fontId="2" fillId="0" borderId="0">
      <alignment/>
      <protection/>
    </xf>
  </cellStyleXfs>
  <cellXfs count="272">
    <xf numFmtId="0" fontId="0" fillId="0" borderId="0" xfId="0" applyAlignment="1">
      <alignment/>
    </xf>
    <xf numFmtId="4" fontId="7" fillId="0" borderId="10" xfId="0" applyNumberFormat="1" applyFont="1" applyFill="1" applyBorder="1" applyAlignment="1" applyProtection="1">
      <alignment horizontal="center" vertical="center" wrapText="1"/>
      <protection/>
    </xf>
    <xf numFmtId="4" fontId="7" fillId="0" borderId="11" xfId="0" applyNumberFormat="1" applyFont="1" applyFill="1" applyBorder="1" applyAlignment="1" applyProtection="1">
      <alignment horizontal="center" vertical="center" wrapText="1"/>
      <protection/>
    </xf>
    <xf numFmtId="0" fontId="7" fillId="0" borderId="0" xfId="0" applyFont="1" applyFill="1" applyAlignment="1">
      <alignment horizontal="center" vertical="center" wrapText="1"/>
    </xf>
    <xf numFmtId="0" fontId="7" fillId="0" borderId="12" xfId="0" applyFont="1" applyFill="1" applyBorder="1" applyAlignment="1">
      <alignment vertical="center"/>
    </xf>
    <xf numFmtId="0" fontId="7" fillId="0" borderId="12" xfId="0" applyFont="1" applyFill="1" applyBorder="1" applyAlignment="1">
      <alignment horizontal="left" vertical="center"/>
    </xf>
    <xf numFmtId="0" fontId="7" fillId="0" borderId="0" xfId="83" applyFont="1" applyFill="1" applyAlignment="1">
      <alignment vertical="center"/>
      <protection/>
    </xf>
    <xf numFmtId="0" fontId="7" fillId="0" borderId="13" xfId="102" applyFont="1" applyFill="1" applyBorder="1" applyAlignment="1">
      <alignment horizontal="center" vertical="center" textRotation="90" wrapText="1"/>
      <protection/>
    </xf>
    <xf numFmtId="0" fontId="7" fillId="0" borderId="14" xfId="102" applyFont="1" applyFill="1" applyBorder="1" applyAlignment="1">
      <alignment horizontal="center" vertical="center" textRotation="90" wrapText="1"/>
      <protection/>
    </xf>
    <xf numFmtId="0" fontId="7" fillId="0" borderId="15" xfId="83" applyFont="1" applyFill="1" applyBorder="1" applyAlignment="1">
      <alignment horizontal="center" vertical="center"/>
      <protection/>
    </xf>
    <xf numFmtId="0" fontId="7" fillId="0" borderId="15" xfId="83" applyFont="1" applyFill="1" applyBorder="1" applyAlignment="1">
      <alignment horizontal="center" vertical="center" wrapText="1"/>
      <protection/>
    </xf>
    <xf numFmtId="0" fontId="7" fillId="0" borderId="16" xfId="83" applyFont="1" applyFill="1" applyBorder="1" applyAlignment="1">
      <alignment horizontal="center" vertical="center" wrapText="1"/>
      <protection/>
    </xf>
    <xf numFmtId="2" fontId="7" fillId="0" borderId="17" xfId="0" applyNumberFormat="1" applyFont="1" applyFill="1" applyBorder="1" applyAlignment="1">
      <alignment horizontal="center" vertical="center"/>
    </xf>
    <xf numFmtId="49" fontId="7" fillId="0" borderId="18" xfId="83" applyNumberFormat="1" applyFont="1" applyFill="1" applyBorder="1" applyAlignment="1">
      <alignment horizontal="center" vertical="center"/>
      <protection/>
    </xf>
    <xf numFmtId="49" fontId="7" fillId="0" borderId="19" xfId="83" applyNumberFormat="1" applyFont="1" applyFill="1" applyBorder="1" applyAlignment="1">
      <alignment horizontal="center" vertical="center"/>
      <protection/>
    </xf>
    <xf numFmtId="0" fontId="7" fillId="0" borderId="19" xfId="83" applyFont="1" applyFill="1" applyBorder="1" applyAlignment="1">
      <alignment horizontal="center" vertical="center"/>
      <protection/>
    </xf>
    <xf numFmtId="0" fontId="7" fillId="0" borderId="19" xfId="83" applyFont="1" applyFill="1" applyBorder="1" applyAlignment="1">
      <alignment horizontal="center" vertical="center" wrapText="1"/>
      <protection/>
    </xf>
    <xf numFmtId="4" fontId="7" fillId="0" borderId="17" xfId="103" applyNumberFormat="1" applyFont="1" applyFill="1" applyBorder="1" applyAlignment="1" applyProtection="1">
      <alignment horizontal="center" vertical="center"/>
      <protection/>
    </xf>
    <xf numFmtId="4" fontId="7" fillId="0" borderId="17" xfId="0" applyNumberFormat="1" applyFont="1" applyFill="1" applyBorder="1" applyAlignment="1" applyProtection="1">
      <alignment horizontal="center" vertical="center"/>
      <protection/>
    </xf>
    <xf numFmtId="4" fontId="7" fillId="0" borderId="20" xfId="103" applyNumberFormat="1" applyFont="1" applyFill="1" applyBorder="1" applyAlignment="1" applyProtection="1">
      <alignment horizontal="center" vertical="center"/>
      <protection/>
    </xf>
    <xf numFmtId="0" fontId="0" fillId="0" borderId="0" xfId="0" applyBorder="1" applyAlignment="1">
      <alignment/>
    </xf>
    <xf numFmtId="0" fontId="7" fillId="0" borderId="0" xfId="102" applyFont="1" applyFill="1" applyBorder="1" applyAlignment="1">
      <alignment vertical="center"/>
      <protection/>
    </xf>
    <xf numFmtId="0" fontId="7" fillId="0" borderId="0" xfId="102" applyFont="1" applyFill="1" applyBorder="1" applyAlignment="1">
      <alignment vertical="center" wrapText="1"/>
      <protection/>
    </xf>
    <xf numFmtId="0" fontId="7" fillId="0" borderId="0" xfId="102" applyFont="1" applyFill="1" applyAlignment="1">
      <alignment vertical="center"/>
      <protection/>
    </xf>
    <xf numFmtId="0" fontId="5" fillId="0" borderId="0" xfId="102" applyFont="1" applyFill="1" applyAlignment="1">
      <alignment horizontal="center" vertical="center"/>
      <protection/>
    </xf>
    <xf numFmtId="0" fontId="5" fillId="0" borderId="0" xfId="102" applyFont="1" applyFill="1" applyAlignment="1">
      <alignment horizontal="right" vertical="center"/>
      <protection/>
    </xf>
    <xf numFmtId="0" fontId="5" fillId="0" borderId="0" xfId="102" applyFont="1" applyFill="1" applyAlignment="1">
      <alignment horizontal="left" vertical="center"/>
      <protection/>
    </xf>
    <xf numFmtId="4" fontId="7" fillId="0" borderId="10" xfId="102" applyNumberFormat="1" applyFont="1" applyFill="1" applyBorder="1" applyAlignment="1" applyProtection="1">
      <alignment horizontal="center" vertical="center"/>
      <protection/>
    </xf>
    <xf numFmtId="4" fontId="7" fillId="0" borderId="11" xfId="102" applyNumberFormat="1" applyFont="1" applyFill="1" applyBorder="1" applyAlignment="1" applyProtection="1">
      <alignment horizontal="center" vertical="center"/>
      <protection/>
    </xf>
    <xf numFmtId="0" fontId="7" fillId="0" borderId="17" xfId="102" applyFont="1" applyFill="1" applyBorder="1" applyAlignment="1">
      <alignment vertical="center"/>
      <protection/>
    </xf>
    <xf numFmtId="0" fontId="7" fillId="0" borderId="12" xfId="102" applyFont="1" applyFill="1" applyBorder="1" applyAlignment="1">
      <alignment vertical="center" wrapText="1"/>
      <protection/>
    </xf>
    <xf numFmtId="0" fontId="7" fillId="0" borderId="0" xfId="0" applyFont="1" applyFill="1" applyAlignment="1">
      <alignment horizontal="center" vertical="center"/>
    </xf>
    <xf numFmtId="0" fontId="7" fillId="0" borderId="17" xfId="102" applyFont="1" applyFill="1" applyBorder="1" applyAlignment="1">
      <alignment vertical="center" wrapText="1"/>
      <protection/>
    </xf>
    <xf numFmtId="0" fontId="7" fillId="0" borderId="0" xfId="0" applyFont="1"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9" fillId="0" borderId="0" xfId="0" applyFont="1" applyFill="1" applyAlignment="1">
      <alignment vertical="center"/>
    </xf>
    <xf numFmtId="4" fontId="11" fillId="0" borderId="0" xfId="0" applyNumberFormat="1"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0" fillId="0" borderId="0" xfId="0" applyAlignment="1">
      <alignment vertical="center"/>
    </xf>
    <xf numFmtId="14" fontId="7" fillId="0" borderId="0" xfId="0" applyNumberFormat="1" applyFont="1" applyFill="1" applyAlignment="1">
      <alignment horizontal="center" vertical="center"/>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horizontal="right" vertical="center"/>
    </xf>
    <xf numFmtId="0" fontId="5" fillId="0" borderId="21" xfId="0" applyFont="1" applyFill="1" applyBorder="1" applyAlignment="1">
      <alignment horizontal="right" vertical="center"/>
    </xf>
    <xf numFmtId="4" fontId="7" fillId="0" borderId="0" xfId="0" applyNumberFormat="1" applyFont="1" applyFill="1" applyAlignment="1">
      <alignment vertical="center"/>
    </xf>
    <xf numFmtId="4" fontId="7" fillId="0" borderId="22" xfId="0" applyNumberFormat="1" applyFont="1" applyFill="1" applyBorder="1" applyAlignment="1">
      <alignment horizontal="center" vertical="center"/>
    </xf>
    <xf numFmtId="4" fontId="7" fillId="0" borderId="23"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164" fontId="7" fillId="0" borderId="0" xfId="0" applyNumberFormat="1" applyFont="1" applyFill="1" applyAlignment="1">
      <alignment vertical="center"/>
    </xf>
    <xf numFmtId="0" fontId="7" fillId="0" borderId="0" xfId="0" applyFont="1" applyFill="1" applyAlignment="1">
      <alignment vertical="center"/>
    </xf>
    <xf numFmtId="2" fontId="7" fillId="0" borderId="0" xfId="0" applyNumberFormat="1" applyFont="1" applyFill="1" applyAlignment="1">
      <alignment vertical="center"/>
    </xf>
    <xf numFmtId="0" fontId="7" fillId="0" borderId="0" xfId="0" applyFont="1" applyFill="1" applyAlignment="1">
      <alignment horizontal="center" vertical="center"/>
    </xf>
    <xf numFmtId="0" fontId="10" fillId="0" borderId="0" xfId="0" applyFont="1" applyFill="1" applyAlignment="1">
      <alignment horizontal="right" vertical="center"/>
    </xf>
    <xf numFmtId="4" fontId="7" fillId="0" borderId="0" xfId="0" applyNumberFormat="1" applyFont="1" applyFill="1" applyAlignment="1">
      <alignment horizontal="left" vertical="center"/>
    </xf>
    <xf numFmtId="0" fontId="7" fillId="0" borderId="0" xfId="0" applyFont="1" applyAlignment="1">
      <alignment horizontal="right"/>
    </xf>
    <xf numFmtId="0" fontId="16" fillId="0" borderId="0" xfId="102" applyFont="1" applyFill="1" applyBorder="1" applyAlignment="1">
      <alignment horizontal="center"/>
      <protection/>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xf>
    <xf numFmtId="0" fontId="16" fillId="0" borderId="0" xfId="102" applyFont="1" applyFill="1" applyBorder="1" applyAlignment="1">
      <alignment/>
      <protection/>
    </xf>
    <xf numFmtId="0" fontId="16" fillId="0" borderId="0" xfId="102" applyFont="1" applyFill="1" applyBorder="1" applyAlignment="1">
      <alignment horizontal="left"/>
      <protection/>
    </xf>
    <xf numFmtId="0" fontId="16" fillId="0" borderId="0" xfId="102" applyFont="1" applyFill="1" applyBorder="1" applyAlignment="1">
      <alignment horizontal="left" wrapText="1"/>
      <protection/>
    </xf>
    <xf numFmtId="0" fontId="18" fillId="0" borderId="0" xfId="0" applyFont="1" applyAlignment="1">
      <alignment vertical="center"/>
    </xf>
    <xf numFmtId="0" fontId="17" fillId="0" borderId="0" xfId="102" applyFont="1" applyFill="1" applyBorder="1" applyAlignment="1">
      <alignment wrapText="1"/>
      <protection/>
    </xf>
    <xf numFmtId="0" fontId="6" fillId="0" borderId="0" xfId="0" applyFont="1" applyAlignment="1">
      <alignment horizontal="left" wrapText="1"/>
    </xf>
    <xf numFmtId="0" fontId="5" fillId="0" borderId="17" xfId="0" applyFont="1" applyFill="1" applyBorder="1" applyAlignment="1">
      <alignment horizontal="center"/>
    </xf>
    <xf numFmtId="0" fontId="17" fillId="0" borderId="17" xfId="102" applyFont="1" applyFill="1" applyBorder="1" applyAlignment="1">
      <alignment wrapText="1"/>
      <protection/>
    </xf>
    <xf numFmtId="4" fontId="19" fillId="0" borderId="17" xfId="0" applyNumberFormat="1" applyFont="1" applyFill="1" applyBorder="1" applyAlignment="1">
      <alignment horizontal="center"/>
    </xf>
    <xf numFmtId="4" fontId="8" fillId="0" borderId="17" xfId="0" applyNumberFormat="1" applyFont="1" applyFill="1" applyBorder="1" applyAlignment="1">
      <alignment horizontal="center"/>
    </xf>
    <xf numFmtId="14" fontId="7" fillId="0" borderId="0" xfId="0" applyNumberFormat="1" applyFont="1" applyFill="1" applyBorder="1" applyAlignment="1">
      <alignment horizontal="center" vertical="center"/>
    </xf>
    <xf numFmtId="0" fontId="0" fillId="0" borderId="12" xfId="0" applyBorder="1" applyAlignment="1">
      <alignment/>
    </xf>
    <xf numFmtId="0" fontId="0" fillId="0" borderId="24" xfId="0" applyBorder="1" applyAlignment="1">
      <alignment/>
    </xf>
    <xf numFmtId="0" fontId="7" fillId="0" borderId="0" xfId="0" applyFont="1" applyAlignment="1">
      <alignment horizontal="right" wrapText="1"/>
    </xf>
    <xf numFmtId="0" fontId="10" fillId="0" borderId="0" xfId="0" applyFont="1" applyFill="1" applyAlignment="1">
      <alignment vertical="center"/>
    </xf>
    <xf numFmtId="0" fontId="16" fillId="0" borderId="0" xfId="0" applyFont="1" applyAlignment="1">
      <alignment horizontal="center"/>
    </xf>
    <xf numFmtId="0" fontId="6" fillId="0" borderId="0" xfId="102" applyFont="1" applyFill="1" applyBorder="1" applyAlignment="1">
      <alignment wrapText="1"/>
      <protection/>
    </xf>
    <xf numFmtId="0" fontId="6" fillId="0" borderId="0" xfId="0" applyFont="1" applyFill="1" applyBorder="1" applyAlignment="1">
      <alignment vertical="center"/>
    </xf>
    <xf numFmtId="0" fontId="5" fillId="0" borderId="25" xfId="0" applyFont="1" applyFill="1" applyBorder="1" applyAlignment="1">
      <alignment horizontal="right" vertical="center"/>
    </xf>
    <xf numFmtId="4" fontId="5" fillId="0" borderId="14" xfId="0" applyNumberFormat="1" applyFont="1" applyFill="1" applyBorder="1" applyAlignment="1" applyProtection="1">
      <alignment horizontal="center" vertical="center"/>
      <protection/>
    </xf>
    <xf numFmtId="4" fontId="5" fillId="0" borderId="26" xfId="0" applyNumberFormat="1" applyFont="1" applyFill="1" applyBorder="1" applyAlignment="1" applyProtection="1">
      <alignment horizontal="center" vertical="center"/>
      <protection/>
    </xf>
    <xf numFmtId="4" fontId="5" fillId="0" borderId="27" xfId="0" applyNumberFormat="1" applyFont="1" applyFill="1" applyBorder="1" applyAlignment="1" applyProtection="1">
      <alignment horizontal="center" vertical="center"/>
      <protection/>
    </xf>
    <xf numFmtId="4" fontId="5" fillId="0" borderId="28" xfId="0" applyNumberFormat="1" applyFont="1" applyFill="1" applyBorder="1" applyAlignment="1" applyProtection="1">
      <alignment horizontal="center" vertical="center"/>
      <protection/>
    </xf>
    <xf numFmtId="0" fontId="7" fillId="0" borderId="29" xfId="0" applyFont="1" applyFill="1" applyBorder="1" applyAlignment="1">
      <alignment horizontal="center" vertical="center" wrapText="1"/>
    </xf>
    <xf numFmtId="0" fontId="5" fillId="0" borderId="0" xfId="0" applyFont="1" applyFill="1" applyBorder="1" applyAlignment="1">
      <alignment horizontal="right" vertical="center"/>
    </xf>
    <xf numFmtId="0" fontId="5" fillId="0" borderId="0" xfId="0" applyFont="1" applyFill="1" applyBorder="1" applyAlignment="1">
      <alignment horizontal="right" vertical="center"/>
    </xf>
    <xf numFmtId="4" fontId="5" fillId="0" borderId="0" xfId="0" applyNumberFormat="1" applyFont="1" applyFill="1" applyBorder="1" applyAlignment="1">
      <alignment horizontal="center" vertical="center"/>
    </xf>
    <xf numFmtId="0" fontId="7" fillId="0" borderId="0" xfId="102" applyFont="1" applyFill="1" applyBorder="1" applyAlignment="1">
      <alignment/>
      <protection/>
    </xf>
    <xf numFmtId="49" fontId="7" fillId="0" borderId="12" xfId="102" applyNumberFormat="1" applyFont="1" applyFill="1" applyBorder="1" applyAlignment="1">
      <alignment wrapText="1"/>
      <protection/>
    </xf>
    <xf numFmtId="0" fontId="7" fillId="0" borderId="0" xfId="0" applyFont="1" applyFill="1" applyBorder="1" applyAlignment="1">
      <alignment horizontal="right" vertical="center"/>
    </xf>
    <xf numFmtId="0" fontId="11" fillId="0" borderId="0" xfId="0" applyFont="1" applyFill="1" applyBorder="1" applyAlignment="1">
      <alignment vertical="center"/>
    </xf>
    <xf numFmtId="0" fontId="10" fillId="0" borderId="0" xfId="0" applyFont="1" applyFill="1" applyBorder="1" applyAlignment="1">
      <alignment horizontal="right" vertical="center"/>
    </xf>
    <xf numFmtId="0" fontId="7" fillId="0" borderId="0" xfId="0" applyFont="1" applyBorder="1" applyAlignment="1">
      <alignment horizontal="right"/>
    </xf>
    <xf numFmtId="0" fontId="6" fillId="0" borderId="0" xfId="0" applyFont="1" applyBorder="1" applyAlignment="1">
      <alignment wrapText="1"/>
    </xf>
    <xf numFmtId="2" fontId="7" fillId="0" borderId="0" xfId="102" applyNumberFormat="1" applyFont="1" applyFill="1" applyBorder="1" applyAlignment="1">
      <alignment vertical="center" wrapText="1"/>
      <protection/>
    </xf>
    <xf numFmtId="0" fontId="7" fillId="0" borderId="17" xfId="0" applyFont="1" applyFill="1" applyBorder="1" applyAlignment="1">
      <alignment horizontal="center" vertical="center" wrapText="1"/>
    </xf>
    <xf numFmtId="9" fontId="5" fillId="0" borderId="30" xfId="0" applyNumberFormat="1" applyFont="1" applyFill="1" applyBorder="1" applyAlignment="1">
      <alignment horizontal="center" vertical="center"/>
    </xf>
    <xf numFmtId="0" fontId="7" fillId="0" borderId="31" xfId="0" applyFont="1" applyFill="1" applyBorder="1" applyAlignment="1">
      <alignment horizontal="center" vertical="center"/>
    </xf>
    <xf numFmtId="9" fontId="5" fillId="0" borderId="31" xfId="0" applyNumberFormat="1" applyFont="1" applyFill="1" applyBorder="1" applyAlignment="1">
      <alignment horizontal="center" vertical="center"/>
    </xf>
    <xf numFmtId="4" fontId="7" fillId="0" borderId="19" xfId="102" applyNumberFormat="1" applyFont="1" applyFill="1" applyBorder="1" applyAlignment="1" applyProtection="1">
      <alignment horizontal="center" vertical="center"/>
      <protection/>
    </xf>
    <xf numFmtId="4" fontId="7" fillId="0" borderId="32" xfId="102" applyNumberFormat="1" applyFont="1" applyFill="1" applyBorder="1" applyAlignment="1" applyProtection="1">
      <alignment horizontal="center" vertical="center"/>
      <protection/>
    </xf>
    <xf numFmtId="49" fontId="7" fillId="0" borderId="10" xfId="0" applyNumberFormat="1" applyFont="1" applyFill="1" applyBorder="1" applyAlignment="1">
      <alignment horizontal="center" vertical="center" wrapText="1"/>
    </xf>
    <xf numFmtId="0" fontId="16" fillId="0" borderId="0" xfId="102" applyFont="1" applyFill="1" applyBorder="1" applyAlignment="1">
      <alignment horizontal="center"/>
      <protection/>
    </xf>
    <xf numFmtId="0" fontId="16" fillId="0" borderId="0" xfId="102" applyFont="1" applyFill="1" applyBorder="1" applyAlignment="1">
      <alignment horizontal="center"/>
      <protection/>
    </xf>
    <xf numFmtId="49" fontId="7" fillId="0" borderId="33" xfId="0" applyNumberFormat="1" applyFont="1" applyFill="1" applyBorder="1" applyAlignment="1">
      <alignment horizontal="center" vertical="center" wrapText="1"/>
    </xf>
    <xf numFmtId="4" fontId="7" fillId="0" borderId="33" xfId="0" applyNumberFormat="1" applyFont="1" applyFill="1" applyBorder="1" applyAlignment="1" applyProtection="1">
      <alignment horizontal="center" vertical="center" wrapText="1"/>
      <protection/>
    </xf>
    <xf numFmtId="4" fontId="7" fillId="0" borderId="34" xfId="0" applyNumberFormat="1" applyFont="1" applyFill="1" applyBorder="1" applyAlignment="1" applyProtection="1">
      <alignment horizontal="center" vertical="center" wrapText="1"/>
      <protection/>
    </xf>
    <xf numFmtId="0" fontId="7" fillId="0" borderId="33" xfId="0" applyFont="1" applyFill="1" applyBorder="1" applyAlignment="1">
      <alignment horizontal="center" vertical="center" wrapText="1"/>
    </xf>
    <xf numFmtId="49" fontId="7" fillId="0" borderId="35"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0" fontId="6" fillId="0" borderId="17" xfId="0" applyFont="1" applyFill="1" applyBorder="1" applyAlignment="1">
      <alignment horizontal="center" vertical="center" wrapText="1"/>
    </xf>
    <xf numFmtId="4" fontId="6" fillId="0" borderId="17" xfId="0" applyNumberFormat="1" applyFont="1" applyFill="1" applyBorder="1" applyAlignment="1">
      <alignment vertical="center" wrapText="1"/>
    </xf>
    <xf numFmtId="4" fontId="6" fillId="0" borderId="17"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shrinkToFit="1"/>
    </xf>
    <xf numFmtId="0" fontId="6" fillId="0" borderId="17" xfId="80" applyFont="1" applyFill="1" applyBorder="1" applyAlignment="1">
      <alignment horizontal="left" vertical="center" wrapText="1"/>
      <protection/>
    </xf>
    <xf numFmtId="165" fontId="6" fillId="0" borderId="17" xfId="0" applyNumberFormat="1" applyFont="1" applyFill="1" applyBorder="1" applyAlignment="1">
      <alignment horizontal="center" vertical="center" wrapText="1"/>
    </xf>
    <xf numFmtId="2" fontId="6" fillId="0" borderId="17" xfId="0" applyNumberFormat="1" applyFont="1" applyFill="1" applyBorder="1" applyAlignment="1">
      <alignment horizontal="center" vertical="center" wrapText="1"/>
    </xf>
    <xf numFmtId="4" fontId="6" fillId="0" borderId="17" xfId="0" applyNumberFormat="1" applyFont="1" applyFill="1" applyBorder="1" applyAlignment="1">
      <alignment horizontal="left" vertical="center" wrapText="1"/>
    </xf>
    <xf numFmtId="0" fontId="6" fillId="0" borderId="17" xfId="0" applyFont="1" applyFill="1" applyBorder="1" applyAlignment="1" applyProtection="1">
      <alignment horizontal="left" vertical="center" wrapText="1"/>
      <protection locked="0"/>
    </xf>
    <xf numFmtId="0" fontId="6" fillId="0" borderId="17" xfId="93" applyFont="1" applyFill="1" applyBorder="1" applyAlignment="1" applyProtection="1">
      <alignment vertical="center" wrapText="1"/>
      <protection locked="0"/>
    </xf>
    <xf numFmtId="2" fontId="6" fillId="0" borderId="17" xfId="75" applyNumberFormat="1" applyFont="1" applyFill="1" applyBorder="1" applyAlignment="1">
      <alignment horizontal="center" vertical="center"/>
      <protection/>
    </xf>
    <xf numFmtId="0" fontId="6" fillId="0" borderId="17" xfId="93" applyFont="1" applyFill="1" applyBorder="1" applyAlignment="1">
      <alignment horizontal="left" vertical="center" wrapText="1"/>
      <protection/>
    </xf>
    <xf numFmtId="2" fontId="6" fillId="0" borderId="17" xfId="0" applyNumberFormat="1" applyFont="1" applyFill="1" applyBorder="1" applyAlignment="1">
      <alignment horizontal="left" vertical="center" wrapText="1"/>
    </xf>
    <xf numFmtId="0" fontId="6" fillId="0" borderId="17" xfId="0" applyNumberFormat="1" applyFont="1" applyFill="1" applyBorder="1" applyAlignment="1" applyProtection="1">
      <alignment horizontal="center" vertical="center" wrapText="1"/>
      <protection/>
    </xf>
    <xf numFmtId="2" fontId="6" fillId="0" borderId="17"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lignment horizontal="left" vertical="center" wrapText="1"/>
    </xf>
    <xf numFmtId="0" fontId="16" fillId="0" borderId="33" xfId="0" applyFont="1" applyFill="1" applyBorder="1" applyAlignment="1">
      <alignment horizontal="center" vertical="center"/>
    </xf>
    <xf numFmtId="0" fontId="16" fillId="0" borderId="33" xfId="0" applyFont="1" applyFill="1" applyBorder="1" applyAlignment="1">
      <alignment horizontal="center" vertical="center" textRotation="90" wrapText="1"/>
    </xf>
    <xf numFmtId="0" fontId="16" fillId="0" borderId="33" xfId="0" applyFont="1" applyFill="1" applyBorder="1" applyAlignment="1">
      <alignment horizontal="left" vertical="center" wrapText="1"/>
    </xf>
    <xf numFmtId="0" fontId="6" fillId="0" borderId="33" xfId="0" applyFont="1" applyFill="1" applyBorder="1" applyAlignment="1">
      <alignment horizontal="center" vertical="center" textRotation="90" wrapText="1"/>
    </xf>
    <xf numFmtId="4" fontId="6" fillId="0" borderId="10" xfId="102" applyNumberFormat="1" applyFont="1" applyFill="1" applyBorder="1" applyAlignment="1" applyProtection="1">
      <alignment horizontal="center" vertical="center"/>
      <protection/>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wrapText="1"/>
    </xf>
    <xf numFmtId="2" fontId="6"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6" fillId="0" borderId="17" xfId="0" applyNumberFormat="1" applyFont="1" applyFill="1" applyBorder="1" applyAlignment="1">
      <alignment horizontal="center" vertical="center"/>
    </xf>
    <xf numFmtId="0" fontId="6" fillId="0" borderId="0" xfId="0" applyFont="1" applyFill="1" applyAlignment="1">
      <alignment vertical="center"/>
    </xf>
    <xf numFmtId="49" fontId="6" fillId="0" borderId="17" xfId="0" applyNumberFormat="1" applyFont="1" applyFill="1" applyBorder="1" applyAlignment="1">
      <alignment horizontal="center" vertical="center"/>
    </xf>
    <xf numFmtId="1" fontId="6" fillId="0" borderId="17" xfId="0" applyNumberFormat="1" applyFont="1" applyFill="1" applyBorder="1" applyAlignment="1">
      <alignment horizontal="center" vertical="center" wrapText="1"/>
    </xf>
    <xf numFmtId="0" fontId="6" fillId="0" borderId="17" xfId="0" applyFont="1" applyFill="1" applyBorder="1" applyAlignment="1">
      <alignment vertical="center"/>
    </xf>
    <xf numFmtId="0" fontId="6" fillId="0" borderId="17" xfId="0" applyFont="1" applyFill="1" applyBorder="1" applyAlignment="1">
      <alignment vertical="center" wrapText="1"/>
    </xf>
    <xf numFmtId="49" fontId="6" fillId="0" borderId="17" xfId="77" applyNumberFormat="1" applyFont="1" applyFill="1" applyBorder="1" applyAlignment="1" applyProtection="1">
      <alignment horizontal="center" vertical="center" wrapText="1"/>
      <protection/>
    </xf>
    <xf numFmtId="0" fontId="6" fillId="0" borderId="17" xfId="0" applyFont="1" applyFill="1" applyBorder="1" applyAlignment="1">
      <alignment horizontal="center" vertical="center" textRotation="90"/>
    </xf>
    <xf numFmtId="2" fontId="6" fillId="0" borderId="17" xfId="77" applyNumberFormat="1" applyFont="1" applyFill="1" applyBorder="1" applyAlignment="1" applyProtection="1">
      <alignment horizontal="center" vertical="center"/>
      <protection/>
    </xf>
    <xf numFmtId="2" fontId="6" fillId="0" borderId="17" xfId="82" applyNumberFormat="1" applyFont="1" applyFill="1" applyBorder="1" applyAlignment="1" applyProtection="1">
      <alignment horizontal="center" vertical="center"/>
      <protection/>
    </xf>
    <xf numFmtId="166" fontId="6" fillId="0" borderId="17" xfId="77" applyNumberFormat="1" applyFont="1" applyFill="1" applyBorder="1" applyAlignment="1" applyProtection="1">
      <alignment horizontal="left" vertical="center" wrapText="1"/>
      <protection/>
    </xf>
    <xf numFmtId="2" fontId="16" fillId="0" borderId="17" xfId="82" applyNumberFormat="1" applyFont="1" applyFill="1" applyBorder="1" applyAlignment="1" applyProtection="1">
      <alignment horizontal="center" vertical="center"/>
      <protection/>
    </xf>
    <xf numFmtId="0" fontId="6" fillId="0" borderId="17" xfId="81" applyFont="1" applyFill="1" applyBorder="1" applyAlignment="1">
      <alignment horizontal="left" vertical="center"/>
      <protection/>
    </xf>
    <xf numFmtId="0" fontId="23" fillId="0" borderId="17" xfId="81" applyFont="1" applyFill="1" applyBorder="1" applyAlignment="1">
      <alignment horizontal="center" vertical="center" wrapText="1"/>
      <protection/>
    </xf>
    <xf numFmtId="4" fontId="6" fillId="0" borderId="17" xfId="81" applyNumberFormat="1" applyFont="1" applyFill="1" applyBorder="1" applyAlignment="1">
      <alignment horizontal="center" vertical="center" wrapText="1"/>
      <protection/>
    </xf>
    <xf numFmtId="2" fontId="6" fillId="0" borderId="17" xfId="81" applyNumberFormat="1" applyFont="1" applyFill="1" applyBorder="1" applyAlignment="1">
      <alignment horizontal="left" vertical="center" wrapText="1"/>
      <protection/>
    </xf>
    <xf numFmtId="2" fontId="6" fillId="0" borderId="17" xfId="81" applyNumberFormat="1" applyFont="1" applyFill="1" applyBorder="1" applyAlignment="1">
      <alignment horizontal="center" vertical="center" wrapText="1"/>
      <protection/>
    </xf>
    <xf numFmtId="0" fontId="6" fillId="52" borderId="17" xfId="0" applyFont="1" applyFill="1" applyBorder="1" applyAlignment="1">
      <alignment horizontal="center" vertical="center" wrapText="1"/>
    </xf>
    <xf numFmtId="0" fontId="24" fillId="0" borderId="17" xfId="0" applyFont="1" applyFill="1" applyBorder="1" applyAlignment="1">
      <alignment horizontal="center" vertical="center" wrapText="1"/>
    </xf>
    <xf numFmtId="1" fontId="6" fillId="0" borderId="17" xfId="0" applyNumberFormat="1" applyFont="1" applyFill="1" applyBorder="1" applyAlignment="1">
      <alignment horizontal="center" vertical="center"/>
    </xf>
    <xf numFmtId="4" fontId="6" fillId="0" borderId="17" xfId="0" applyNumberFormat="1" applyFont="1" applyFill="1" applyBorder="1" applyAlignment="1">
      <alignment horizontal="center" vertical="center"/>
    </xf>
    <xf numFmtId="167" fontId="6" fillId="0" borderId="17" xfId="0" applyNumberFormat="1" applyFont="1" applyFill="1" applyBorder="1" applyAlignment="1">
      <alignment horizontal="center" vertical="center"/>
    </xf>
    <xf numFmtId="0" fontId="24" fillId="0" borderId="17" xfId="0" applyFont="1" applyFill="1" applyBorder="1" applyAlignment="1">
      <alignment horizontal="center" vertical="center"/>
    </xf>
    <xf numFmtId="1" fontId="24" fillId="0" borderId="17" xfId="0" applyNumberFormat="1" applyFont="1" applyFill="1" applyBorder="1" applyAlignment="1">
      <alignment horizontal="center" vertical="center" wrapText="1"/>
    </xf>
    <xf numFmtId="4" fontId="24" fillId="0" borderId="17"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wrapText="1"/>
    </xf>
    <xf numFmtId="2" fontId="16" fillId="0" borderId="17" xfId="0" applyNumberFormat="1" applyFont="1" applyFill="1" applyBorder="1" applyAlignment="1">
      <alignment horizontal="center" vertical="center" wrapText="1"/>
    </xf>
    <xf numFmtId="0" fontId="6" fillId="0" borderId="17" xfId="0" applyFont="1" applyFill="1" applyBorder="1" applyAlignment="1">
      <alignment/>
    </xf>
    <xf numFmtId="2" fontId="24" fillId="0" borderId="17" xfId="0" applyNumberFormat="1" applyFont="1" applyFill="1" applyBorder="1" applyAlignment="1">
      <alignment horizontal="center" vertical="center"/>
    </xf>
    <xf numFmtId="4" fontId="6" fillId="0" borderId="17" xfId="103" applyNumberFormat="1" applyFont="1" applyFill="1" applyBorder="1" applyAlignment="1" applyProtection="1">
      <alignment horizontal="center" vertical="center"/>
      <protection/>
    </xf>
    <xf numFmtId="0" fontId="6" fillId="0" borderId="17" xfId="104" applyFont="1" applyFill="1" applyBorder="1" applyAlignment="1">
      <alignment horizontal="left" vertical="center" wrapText="1"/>
      <protection/>
    </xf>
    <xf numFmtId="2" fontId="6" fillId="0" borderId="17" xfId="0" applyNumberFormat="1" applyFont="1" applyFill="1" applyBorder="1" applyAlignment="1">
      <alignment horizontal="center" vertical="center" wrapText="1" shrinkToFit="1"/>
    </xf>
    <xf numFmtId="168" fontId="6" fillId="0" borderId="17" xfId="0" applyNumberFormat="1" applyFont="1" applyFill="1" applyBorder="1" applyAlignment="1">
      <alignment horizontal="center" vertical="center" wrapText="1"/>
    </xf>
    <xf numFmtId="0" fontId="6" fillId="0" borderId="17" xfId="0" applyFont="1" applyFill="1" applyBorder="1" applyAlignment="1">
      <alignment horizontal="left" vertical="center"/>
    </xf>
    <xf numFmtId="0" fontId="6" fillId="0" borderId="17" xfId="79" applyNumberFormat="1" applyFont="1" applyFill="1" applyBorder="1" applyAlignment="1">
      <alignment horizontal="left" vertical="center" wrapText="1"/>
    </xf>
    <xf numFmtId="0" fontId="6" fillId="0" borderId="17" xfId="79" applyNumberFormat="1" applyFont="1" applyFill="1" applyBorder="1" applyAlignment="1">
      <alignment horizontal="center" vertical="center" wrapText="1"/>
    </xf>
    <xf numFmtId="1" fontId="6" fillId="0" borderId="17" xfId="79" applyNumberFormat="1" applyFont="1" applyFill="1" applyBorder="1" applyAlignment="1">
      <alignment horizontal="center" vertical="center" wrapText="1"/>
    </xf>
    <xf numFmtId="0" fontId="6" fillId="0" borderId="17" xfId="79" applyNumberFormat="1" applyFont="1" applyFill="1" applyBorder="1" applyAlignment="1">
      <alignment vertical="center" wrapText="1"/>
    </xf>
    <xf numFmtId="1" fontId="6" fillId="0" borderId="17" xfId="79" applyNumberFormat="1" applyFont="1" applyFill="1" applyBorder="1" applyAlignment="1">
      <alignment horizontal="center" vertical="center"/>
    </xf>
    <xf numFmtId="0" fontId="6" fillId="0" borderId="17" xfId="79" applyNumberFormat="1" applyFont="1" applyFill="1" applyBorder="1" applyAlignment="1">
      <alignment vertical="center"/>
    </xf>
    <xf numFmtId="0" fontId="6" fillId="0" borderId="17" xfId="79" applyNumberFormat="1" applyFont="1" applyFill="1" applyBorder="1" applyAlignment="1">
      <alignment horizontal="center" vertical="center"/>
    </xf>
    <xf numFmtId="0" fontId="16" fillId="0" borderId="17" xfId="0" applyFont="1" applyFill="1" applyBorder="1" applyAlignment="1">
      <alignment horizontal="center" vertical="top"/>
    </xf>
    <xf numFmtId="0" fontId="6" fillId="0" borderId="17" xfId="0" applyFont="1" applyFill="1" applyBorder="1" applyAlignment="1">
      <alignment horizontal="center" vertical="top"/>
    </xf>
    <xf numFmtId="0" fontId="6" fillId="0" borderId="0" xfId="0" applyFont="1" applyFill="1" applyBorder="1" applyAlignment="1">
      <alignment vertical="top" wrapText="1"/>
    </xf>
    <xf numFmtId="0" fontId="6" fillId="0" borderId="37" xfId="0" applyFont="1" applyFill="1" applyBorder="1" applyAlignment="1">
      <alignment horizontal="center" vertical="top"/>
    </xf>
    <xf numFmtId="0" fontId="6" fillId="0" borderId="17" xfId="79" applyNumberFormat="1" applyFont="1" applyFill="1" applyBorder="1" applyAlignment="1">
      <alignment horizontal="left" vertical="center"/>
    </xf>
    <xf numFmtId="1" fontId="6" fillId="0" borderId="17" xfId="0" applyNumberFormat="1" applyFont="1" applyFill="1" applyBorder="1" applyAlignment="1">
      <alignment vertical="center" wrapText="1"/>
    </xf>
    <xf numFmtId="0" fontId="16" fillId="0" borderId="17" xfId="0" applyFont="1" applyFill="1" applyBorder="1" applyAlignment="1">
      <alignment horizontal="left" vertical="center"/>
    </xf>
    <xf numFmtId="0" fontId="6" fillId="0" borderId="17" xfId="0" applyFont="1" applyFill="1" applyBorder="1" applyAlignment="1">
      <alignment vertical="top" wrapText="1"/>
    </xf>
    <xf numFmtId="2" fontId="6" fillId="0" borderId="17" xfId="0" applyNumberFormat="1" applyFont="1" applyFill="1" applyBorder="1" applyAlignment="1">
      <alignment vertical="center" wrapText="1"/>
    </xf>
    <xf numFmtId="2" fontId="6" fillId="0" borderId="17" xfId="0" applyNumberFormat="1" applyFont="1" applyFill="1" applyBorder="1" applyAlignment="1">
      <alignment vertical="center"/>
    </xf>
    <xf numFmtId="49" fontId="6" fillId="52" borderId="17" xfId="77" applyNumberFormat="1" applyFont="1" applyFill="1" applyBorder="1" applyAlignment="1" applyProtection="1">
      <alignment horizontal="center" vertical="center" wrapText="1"/>
      <protection/>
    </xf>
    <xf numFmtId="0" fontId="6" fillId="52" borderId="17" xfId="0" applyFont="1" applyFill="1" applyBorder="1" applyAlignment="1">
      <alignment vertical="center" wrapText="1"/>
    </xf>
    <xf numFmtId="4" fontId="6" fillId="52" borderId="17" xfId="0" applyNumberFormat="1" applyFont="1" applyFill="1" applyBorder="1" applyAlignment="1">
      <alignment horizontal="center" vertical="center" wrapText="1"/>
    </xf>
    <xf numFmtId="2" fontId="7" fillId="0" borderId="17" xfId="0" applyNumberFormat="1" applyFont="1" applyFill="1" applyBorder="1" applyAlignment="1">
      <alignment vertical="center"/>
    </xf>
    <xf numFmtId="4" fontId="6" fillId="0" borderId="17" xfId="103" applyNumberFormat="1" applyFont="1" applyFill="1" applyBorder="1" applyAlignment="1" applyProtection="1">
      <alignment vertical="center" wrapText="1"/>
      <protection/>
    </xf>
    <xf numFmtId="4" fontId="60" fillId="0" borderId="17" xfId="103" applyNumberFormat="1" applyFont="1" applyFill="1" applyBorder="1" applyAlignment="1" applyProtection="1">
      <alignment vertical="center"/>
      <protection/>
    </xf>
    <xf numFmtId="4" fontId="7" fillId="0" borderId="17" xfId="103" applyNumberFormat="1" applyFont="1" applyFill="1" applyBorder="1" applyAlignment="1" applyProtection="1">
      <alignment vertical="center"/>
      <protection/>
    </xf>
    <xf numFmtId="2" fontId="7" fillId="0" borderId="17" xfId="0" applyNumberFormat="1" applyFont="1" applyFill="1" applyBorder="1" applyAlignment="1">
      <alignment vertical="center" wrapText="1"/>
    </xf>
    <xf numFmtId="2" fontId="61" fillId="0" borderId="17" xfId="0" applyNumberFormat="1" applyFont="1" applyFill="1" applyBorder="1" applyAlignment="1">
      <alignment vertical="center" wrapText="1"/>
    </xf>
    <xf numFmtId="0" fontId="6" fillId="0" borderId="17" xfId="0" applyFont="1" applyFill="1" applyBorder="1" applyAlignment="1" applyProtection="1">
      <alignment horizontal="center" vertical="center"/>
      <protection/>
    </xf>
    <xf numFmtId="2" fontId="6" fillId="0" borderId="17" xfId="0" applyNumberFormat="1" applyFont="1" applyFill="1" applyBorder="1" applyAlignment="1" applyProtection="1">
      <alignment horizontal="center" vertical="center"/>
      <protection locked="0"/>
    </xf>
    <xf numFmtId="0" fontId="5" fillId="0" borderId="17" xfId="0" applyFont="1" applyFill="1" applyBorder="1" applyAlignment="1">
      <alignment horizontal="center"/>
    </xf>
    <xf numFmtId="0" fontId="16" fillId="0" borderId="0" xfId="0" applyFont="1" applyAlignment="1">
      <alignment horizontal="left" vertical="center" wrapText="1"/>
    </xf>
    <xf numFmtId="0" fontId="6" fillId="0" borderId="0" xfId="0" applyFont="1" applyAlignment="1">
      <alignment horizontal="left" wrapText="1"/>
    </xf>
    <xf numFmtId="0" fontId="5" fillId="0" borderId="17" xfId="0" applyFont="1" applyFill="1" applyBorder="1" applyAlignment="1">
      <alignment horizontal="center" vertical="center"/>
    </xf>
    <xf numFmtId="0" fontId="7" fillId="0" borderId="17" xfId="0" applyFont="1" applyFill="1" applyBorder="1" applyAlignment="1">
      <alignment horizontal="center"/>
    </xf>
    <xf numFmtId="0" fontId="8" fillId="0" borderId="0" xfId="102" applyFont="1" applyFill="1" applyBorder="1" applyAlignment="1">
      <alignment horizontal="center"/>
      <protection/>
    </xf>
    <xf numFmtId="0" fontId="16" fillId="0" borderId="0" xfId="102" applyFont="1" applyFill="1" applyBorder="1" applyAlignment="1">
      <alignment horizontal="center"/>
      <protection/>
    </xf>
    <xf numFmtId="0" fontId="16" fillId="0" borderId="0" xfId="102" applyFont="1" applyFill="1" applyBorder="1" applyAlignment="1">
      <alignment horizontal="left" wrapText="1"/>
      <protection/>
    </xf>
    <xf numFmtId="0" fontId="0" fillId="0" borderId="0" xfId="0" applyFont="1" applyAlignment="1">
      <alignment horizontal="left" vertical="center" wrapText="1"/>
    </xf>
    <xf numFmtId="0" fontId="7" fillId="0" borderId="31"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5" fillId="0" borderId="39" xfId="0" applyFont="1" applyFill="1" applyBorder="1" applyAlignment="1">
      <alignment horizontal="right" vertical="center"/>
    </xf>
    <xf numFmtId="0" fontId="5" fillId="0" borderId="27" xfId="0" applyFont="1" applyFill="1" applyBorder="1" applyAlignment="1">
      <alignment horizontal="right" vertical="center"/>
    </xf>
    <xf numFmtId="0" fontId="7" fillId="0" borderId="0" xfId="0" applyFont="1" applyFill="1" applyAlignment="1">
      <alignment horizontal="center" vertical="center"/>
    </xf>
    <xf numFmtId="4" fontId="7" fillId="0" borderId="0" xfId="0" applyNumberFormat="1" applyFont="1" applyFill="1" applyAlignment="1">
      <alignment horizontal="left" vertical="center"/>
    </xf>
    <xf numFmtId="0" fontId="12" fillId="0" borderId="40" xfId="0" applyFont="1" applyFill="1" applyBorder="1" applyAlignment="1">
      <alignment horizontal="right" vertical="center"/>
    </xf>
    <xf numFmtId="0" fontId="12" fillId="0" borderId="17" xfId="0" applyFont="1" applyFill="1" applyBorder="1" applyAlignment="1">
      <alignment horizontal="right" vertical="center"/>
    </xf>
    <xf numFmtId="0" fontId="5" fillId="0" borderId="40"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49" fontId="7" fillId="0" borderId="12" xfId="102" applyNumberFormat="1" applyFont="1" applyFill="1" applyBorder="1" applyAlignment="1">
      <alignment horizontal="center" wrapText="1"/>
      <protection/>
    </xf>
    <xf numFmtId="0" fontId="7" fillId="0" borderId="0" xfId="102" applyFont="1" applyFill="1" applyBorder="1" applyAlignment="1">
      <alignment horizontal="center" vertical="top" wrapText="1"/>
      <protection/>
    </xf>
    <xf numFmtId="0" fontId="7" fillId="0" borderId="41" xfId="102" applyFont="1" applyFill="1" applyBorder="1" applyAlignment="1">
      <alignment horizontal="center" vertical="top" wrapText="1"/>
      <protection/>
    </xf>
    <xf numFmtId="0" fontId="5" fillId="0" borderId="36" xfId="0" applyFont="1" applyFill="1" applyBorder="1" applyAlignment="1">
      <alignment horizontal="right" vertical="center"/>
    </xf>
    <xf numFmtId="0" fontId="5" fillId="0" borderId="33" xfId="0" applyFont="1" applyFill="1" applyBorder="1" applyAlignment="1">
      <alignment horizontal="right" vertical="center"/>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6" fillId="0" borderId="0" xfId="102" applyFont="1" applyFill="1" applyBorder="1" applyAlignment="1">
      <alignment horizontal="left"/>
      <protection/>
    </xf>
    <xf numFmtId="0" fontId="20" fillId="0" borderId="0" xfId="0" applyFont="1" applyFill="1" applyAlignment="1">
      <alignment horizontal="center"/>
    </xf>
    <xf numFmtId="0" fontId="7" fillId="0" borderId="10" xfId="0" applyFont="1" applyFill="1" applyBorder="1" applyAlignment="1">
      <alignment horizontal="center" vertical="center" textRotation="90" wrapText="1"/>
    </xf>
    <xf numFmtId="0" fontId="7" fillId="0" borderId="29" xfId="0" applyFont="1" applyFill="1" applyBorder="1" applyAlignment="1">
      <alignment horizontal="center" vertical="center" textRotation="90" wrapText="1"/>
    </xf>
    <xf numFmtId="0" fontId="7" fillId="0" borderId="35" xfId="0" applyFont="1" applyFill="1" applyBorder="1" applyAlignment="1">
      <alignment horizontal="center" vertical="center" textRotation="90" wrapText="1"/>
    </xf>
    <xf numFmtId="0" fontId="7" fillId="0" borderId="43" xfId="0" applyFont="1" applyFill="1" applyBorder="1" applyAlignment="1">
      <alignment horizontal="center" vertical="center" textRotation="90" wrapText="1"/>
    </xf>
    <xf numFmtId="0" fontId="7" fillId="0" borderId="29" xfId="0" applyFont="1" applyFill="1" applyBorder="1" applyAlignment="1">
      <alignment horizontal="center" vertical="center" wrapText="1"/>
    </xf>
    <xf numFmtId="0" fontId="6" fillId="0" borderId="12" xfId="0" applyFont="1" applyFill="1" applyBorder="1" applyAlignment="1">
      <alignment horizontal="center" vertical="center"/>
    </xf>
    <xf numFmtId="0" fontId="7"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8" fillId="0" borderId="0" xfId="102" applyFont="1" applyFill="1" applyBorder="1" applyAlignment="1">
      <alignment horizontal="center" vertical="center" wrapText="1"/>
      <protection/>
    </xf>
    <xf numFmtId="0" fontId="7" fillId="0" borderId="0" xfId="102" applyFont="1" applyFill="1" applyBorder="1" applyAlignment="1">
      <alignment horizontal="center" vertical="center" wrapText="1"/>
      <protection/>
    </xf>
    <xf numFmtId="0" fontId="7" fillId="0" borderId="47" xfId="102" applyFont="1" applyFill="1" applyBorder="1" applyAlignment="1">
      <alignment horizontal="center" vertical="center" textRotation="90"/>
      <protection/>
    </xf>
    <xf numFmtId="0" fontId="7" fillId="0" borderId="14" xfId="102" applyFont="1" applyFill="1" applyBorder="1" applyAlignment="1">
      <alignment horizontal="center" vertical="center" textRotation="90"/>
      <protection/>
    </xf>
    <xf numFmtId="0" fontId="7" fillId="0" borderId="47" xfId="102" applyFont="1" applyFill="1" applyBorder="1" applyAlignment="1">
      <alignment horizontal="center" vertical="center"/>
      <protection/>
    </xf>
    <xf numFmtId="0" fontId="7" fillId="0" borderId="14" xfId="102" applyFont="1" applyFill="1" applyBorder="1" applyAlignment="1">
      <alignment horizontal="center" vertical="center"/>
      <protection/>
    </xf>
    <xf numFmtId="0" fontId="7" fillId="0" borderId="48" xfId="102" applyFont="1" applyFill="1" applyBorder="1" applyAlignment="1">
      <alignment horizontal="center" vertical="center"/>
      <protection/>
    </xf>
    <xf numFmtId="0" fontId="7" fillId="0" borderId="49" xfId="102" applyFont="1" applyFill="1" applyBorder="1" applyAlignment="1">
      <alignment horizontal="center" vertical="center"/>
      <protection/>
    </xf>
    <xf numFmtId="0" fontId="7" fillId="0" borderId="50" xfId="102" applyFont="1" applyFill="1" applyBorder="1" applyAlignment="1">
      <alignment horizontal="center" vertical="center"/>
      <protection/>
    </xf>
    <xf numFmtId="0" fontId="7" fillId="0" borderId="0" xfId="102" applyFont="1" applyFill="1" applyBorder="1" applyAlignment="1">
      <alignment horizontal="center" vertical="center"/>
      <protection/>
    </xf>
    <xf numFmtId="4" fontId="62" fillId="0" borderId="51" xfId="102" applyNumberFormat="1" applyFont="1" applyFill="1" applyBorder="1" applyAlignment="1">
      <alignment horizontal="right" vertical="center"/>
      <protection/>
    </xf>
    <xf numFmtId="4" fontId="62" fillId="0" borderId="52" xfId="102" applyNumberFormat="1" applyFont="1" applyFill="1" applyBorder="1" applyAlignment="1">
      <alignment horizontal="right" vertical="center"/>
      <protection/>
    </xf>
    <xf numFmtId="4" fontId="62" fillId="0" borderId="49" xfId="102" applyNumberFormat="1" applyFont="1" applyFill="1" applyBorder="1" applyAlignment="1">
      <alignment horizontal="right" vertical="center"/>
      <protection/>
    </xf>
    <xf numFmtId="4" fontId="62" fillId="0" borderId="53" xfId="102" applyNumberFormat="1" applyFont="1" applyFill="1" applyBorder="1" applyAlignment="1">
      <alignment horizontal="right" vertical="center"/>
      <protection/>
    </xf>
    <xf numFmtId="14" fontId="7" fillId="0" borderId="0" xfId="102" applyNumberFormat="1" applyFont="1" applyFill="1" applyBorder="1" applyAlignment="1">
      <alignment horizontal="center" vertical="center" wrapText="1"/>
      <protection/>
    </xf>
    <xf numFmtId="0" fontId="7" fillId="0" borderId="12" xfId="102" applyFont="1" applyFill="1" applyBorder="1" applyAlignment="1">
      <alignment horizontal="left" vertical="center"/>
      <protection/>
    </xf>
    <xf numFmtId="14" fontId="7" fillId="0" borderId="0" xfId="102" applyNumberFormat="1" applyFont="1" applyFill="1" applyBorder="1" applyAlignment="1">
      <alignment horizontal="center" vertical="center"/>
      <protection/>
    </xf>
    <xf numFmtId="2" fontId="60" fillId="0" borderId="31" xfId="0" applyNumberFormat="1" applyFont="1" applyFill="1" applyBorder="1" applyAlignment="1">
      <alignment horizontal="center" vertical="center"/>
    </xf>
    <xf numFmtId="2" fontId="60" fillId="0" borderId="24" xfId="0" applyNumberFormat="1" applyFont="1" applyFill="1" applyBorder="1" applyAlignment="1">
      <alignment horizontal="center" vertical="center"/>
    </xf>
    <xf numFmtId="2" fontId="60" fillId="0" borderId="38" xfId="0" applyNumberFormat="1" applyFont="1" applyFill="1" applyBorder="1" applyAlignment="1">
      <alignment horizontal="center" vertical="center"/>
    </xf>
  </cellXfs>
  <cellStyles count="91">
    <cellStyle name="Normal" xfId="0"/>
    <cellStyle name="20% - Izcēlums1" xfId="15"/>
    <cellStyle name="20% - Izcēlums2" xfId="16"/>
    <cellStyle name="20% - Izcēlums3" xfId="17"/>
    <cellStyle name="20% - Izcēlums4" xfId="18"/>
    <cellStyle name="20% - Izcēlums5" xfId="19"/>
    <cellStyle name="20% - Izcēlums6" xfId="20"/>
    <cellStyle name="20% no 1. izcēluma" xfId="21"/>
    <cellStyle name="20% no 2. izcēluma" xfId="22"/>
    <cellStyle name="20% no 3. izcēluma" xfId="23"/>
    <cellStyle name="20% no 4. izcēluma" xfId="24"/>
    <cellStyle name="20% no 5. izcēluma" xfId="25"/>
    <cellStyle name="20% no 6. izcēluma" xfId="26"/>
    <cellStyle name="40% - Izcēlums1" xfId="27"/>
    <cellStyle name="40% - Izcēlums2" xfId="28"/>
    <cellStyle name="40% - Izcēlums3" xfId="29"/>
    <cellStyle name="40% - Izcēlums4" xfId="30"/>
    <cellStyle name="40% - Izcēlums5" xfId="31"/>
    <cellStyle name="40% - Izcēlums6" xfId="32"/>
    <cellStyle name="40% no 1. izcēluma" xfId="33"/>
    <cellStyle name="40% no 2. izcēluma" xfId="34"/>
    <cellStyle name="40% no 3. izcēluma" xfId="35"/>
    <cellStyle name="40% no 4. izcēluma" xfId="36"/>
    <cellStyle name="40% no 5. izcēluma" xfId="37"/>
    <cellStyle name="40% no 6. izcēluma" xfId="38"/>
    <cellStyle name="60% - Izcēlums1" xfId="39"/>
    <cellStyle name="60% - Izcēlums2" xfId="40"/>
    <cellStyle name="60% - Izcēlums3" xfId="41"/>
    <cellStyle name="60% - Izcēlums4" xfId="42"/>
    <cellStyle name="60% - Izcēlums5" xfId="43"/>
    <cellStyle name="60% - Izcēlums6" xfId="44"/>
    <cellStyle name="60% no 1. izcēluma" xfId="45"/>
    <cellStyle name="60% no 2. izcēluma" xfId="46"/>
    <cellStyle name="60% no 3. izcēluma" xfId="47"/>
    <cellStyle name="60% no 4. izcēluma" xfId="48"/>
    <cellStyle name="60% no 5. izcēluma" xfId="49"/>
    <cellStyle name="60% no 6. izcēluma" xfId="50"/>
    <cellStyle name="Aprēķināšana" xfId="51"/>
    <cellStyle name="Brīdinājuma teksts" xfId="52"/>
    <cellStyle name="Comma 2 3 2" xfId="53"/>
    <cellStyle name="Excel Built-in Normal" xfId="54"/>
    <cellStyle name="Ievade" xfId="55"/>
    <cellStyle name="Izcēlums (1. veids)" xfId="56"/>
    <cellStyle name="Izcēlums (2. veids)" xfId="57"/>
    <cellStyle name="Izcēlums (3. veids)" xfId="58"/>
    <cellStyle name="Izcēlums (4. veids)" xfId="59"/>
    <cellStyle name="Izcēlums (5. veids)" xfId="60"/>
    <cellStyle name="Izcēlums (6. veids)" xfId="61"/>
    <cellStyle name="Izcēlums1" xfId="62"/>
    <cellStyle name="Izcēlums2" xfId="63"/>
    <cellStyle name="Izcēlums3" xfId="64"/>
    <cellStyle name="Izcēlums4" xfId="65"/>
    <cellStyle name="Izcēlums5" xfId="66"/>
    <cellStyle name="Izcēlums6" xfId="67"/>
    <cellStyle name="Izvade" xfId="68"/>
    <cellStyle name="Comma" xfId="69"/>
    <cellStyle name="Comma [0]" xfId="70"/>
    <cellStyle name="Kopsumma" xfId="71"/>
    <cellStyle name="Labs" xfId="72"/>
    <cellStyle name="Neitrāls" xfId="73"/>
    <cellStyle name="Normal 10" xfId="74"/>
    <cellStyle name="Normal 12" xfId="75"/>
    <cellStyle name="Normal 2" xfId="76"/>
    <cellStyle name="Normal 2 2 2" xfId="77"/>
    <cellStyle name="Normal 3" xfId="78"/>
    <cellStyle name="Normal 4" xfId="79"/>
    <cellStyle name="Normal_Gertrudes_Buvlaukums_1" xfId="80"/>
    <cellStyle name="Normal_Sheet1" xfId="81"/>
    <cellStyle name="Normal_TameTuristu5-2011-08-06" xfId="82"/>
    <cellStyle name="Normal_Viinkalni" xfId="83"/>
    <cellStyle name="Nosaukums" xfId="84"/>
    <cellStyle name="Parasts 2" xfId="85"/>
    <cellStyle name="Paskaidrojošs teksts" xfId="86"/>
    <cellStyle name="Pārbaudes šūna" xfId="87"/>
    <cellStyle name="Piezīme" xfId="88"/>
    <cellStyle name="Percent" xfId="89"/>
    <cellStyle name="Saistīta šūna" xfId="90"/>
    <cellStyle name="Slikts" xfId="91"/>
    <cellStyle name="Stils 1" xfId="92"/>
    <cellStyle name="Style 1" xfId="93"/>
    <cellStyle name="Currency" xfId="94"/>
    <cellStyle name="Currency [0]" xfId="95"/>
    <cellStyle name="Virsraksts 1" xfId="96"/>
    <cellStyle name="Virsraksts 2" xfId="97"/>
    <cellStyle name="Virsraksts 3" xfId="98"/>
    <cellStyle name="Virsraksts 4" xfId="99"/>
    <cellStyle name="Обычный 2" xfId="100"/>
    <cellStyle name="Обычный_01.DPN_PINKI_TIPOGRAFIJA_KONTROLTAME_VADIMS-na sertifikat" xfId="101"/>
    <cellStyle name="Обычный_33. OZOLNIEKU NOVADA DOME_OZO SKOLA_TELPU, GAITENU, KAPNU TELPU REMONTS_TAME_VADIMS_2011_02_25_melnraksts" xfId="102"/>
    <cellStyle name="Обычный_33. OZOLNIEKU NOVADA DOME_OZO SKOLA_TELPU, GAITENU, KAPNU TELPU REMONTS_TAME_VADIMS_2011_02_25_melnraksts_09. ELITE BRAIN_ZIKI_KUTS BUVNIECIBA_TAME_2013_08_01+EL labots" xfId="103"/>
    <cellStyle name="Стиль 1" xfId="104"/>
  </cellStyles>
  <dxfs count="2">
    <dxf>
      <font>
        <b/>
        <i val="0"/>
        <strike val="0"/>
        <color rgb="FF800080"/>
      </font>
    </dxf>
    <dxf>
      <font>
        <b/>
        <i val="0"/>
        <strike val="0"/>
        <color rgb="FF80008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CFF"/>
  </sheetPr>
  <dimension ref="A1:O35"/>
  <sheetViews>
    <sheetView showZeros="0" tabSelected="1" view="pageBreakPreview" zoomScaleSheetLayoutView="100" zoomScalePageLayoutView="0" workbookViewId="0" topLeftCell="A5">
      <selection activeCell="C10" sqref="C10"/>
    </sheetView>
  </sheetViews>
  <sheetFormatPr defaultColWidth="9.140625" defaultRowHeight="12.75"/>
  <cols>
    <col min="1" max="2" width="9.140625" style="34" customWidth="1"/>
    <col min="3" max="3" width="51.421875" style="34" customWidth="1"/>
    <col min="4" max="4" width="40.8515625" style="34" customWidth="1"/>
    <col min="5" max="5" width="7.421875" style="34" customWidth="1"/>
    <col min="6" max="6" width="11.140625" style="34" customWidth="1"/>
    <col min="7" max="7" width="9.8515625" style="34" customWidth="1"/>
    <col min="8" max="8" width="33.00390625" style="34" customWidth="1"/>
    <col min="9" max="9" width="23.7109375" style="34" customWidth="1"/>
    <col min="10" max="16384" width="9.140625" style="34" customWidth="1"/>
  </cols>
  <sheetData>
    <row r="1" spans="4:9" ht="12.75">
      <c r="D1" s="63" t="s">
        <v>37</v>
      </c>
      <c r="E1" s="35"/>
      <c r="F1" s="35"/>
      <c r="G1" s="35"/>
      <c r="H1" s="36"/>
      <c r="I1" s="35"/>
    </row>
    <row r="2" spans="4:9" ht="12.75">
      <c r="D2" s="63" t="s">
        <v>77</v>
      </c>
      <c r="E2" s="36"/>
      <c r="F2" s="37"/>
      <c r="G2" s="35"/>
      <c r="H2" s="36"/>
      <c r="I2" s="35"/>
    </row>
    <row r="3" spans="4:9" ht="12.75">
      <c r="D3" s="63" t="s">
        <v>38</v>
      </c>
      <c r="E3" s="36"/>
      <c r="F3" s="35"/>
      <c r="G3" s="35"/>
      <c r="H3" s="36"/>
      <c r="I3" s="35"/>
    </row>
    <row r="4" ht="12.75">
      <c r="D4" s="38"/>
    </row>
    <row r="5" spans="1:15" ht="22.5" customHeight="1">
      <c r="A5" s="214" t="s">
        <v>39</v>
      </c>
      <c r="B5" s="214"/>
      <c r="C5" s="214"/>
      <c r="D5" s="214"/>
      <c r="E5" s="214"/>
      <c r="F5" s="39"/>
      <c r="G5" s="39"/>
      <c r="H5" s="40"/>
      <c r="I5" s="40"/>
      <c r="J5" s="40"/>
      <c r="K5" s="40"/>
      <c r="L5" s="40"/>
      <c r="M5" s="40"/>
      <c r="N5" s="40"/>
      <c r="O5" s="40"/>
    </row>
    <row r="6" spans="1:5" ht="14.25">
      <c r="A6" s="215" t="s">
        <v>40</v>
      </c>
      <c r="B6" s="215"/>
      <c r="C6" s="215"/>
      <c r="D6" s="215"/>
      <c r="E6" s="215"/>
    </row>
    <row r="7" spans="1:15" ht="15.75">
      <c r="A7" s="64"/>
      <c r="B7" s="64"/>
      <c r="C7" s="64"/>
      <c r="D7" s="64"/>
      <c r="E7" s="64"/>
      <c r="F7" s="39"/>
      <c r="G7" s="39"/>
      <c r="H7" s="40"/>
      <c r="I7" s="40"/>
      <c r="J7" s="40"/>
      <c r="K7" s="40"/>
      <c r="L7" s="40"/>
      <c r="M7" s="40"/>
      <c r="N7" s="40"/>
      <c r="O7" s="40"/>
    </row>
    <row r="8" spans="1:5" ht="27.75" customHeight="1">
      <c r="A8" s="65" t="s">
        <v>41</v>
      </c>
      <c r="B8" s="66"/>
      <c r="C8" s="216" t="s">
        <v>78</v>
      </c>
      <c r="D8" s="216"/>
      <c r="E8" s="73"/>
    </row>
    <row r="9" spans="1:5" ht="30" customHeight="1">
      <c r="A9" s="67" t="s">
        <v>42</v>
      </c>
      <c r="B9" s="68"/>
      <c r="C9" s="216" t="s">
        <v>79</v>
      </c>
      <c r="D9" s="216"/>
      <c r="E9" s="69"/>
    </row>
    <row r="10" spans="1:5" ht="20.25" customHeight="1">
      <c r="A10" s="67" t="s">
        <v>43</v>
      </c>
      <c r="B10" s="68"/>
      <c r="C10" s="70" t="s">
        <v>80</v>
      </c>
      <c r="D10" s="71"/>
      <c r="E10" s="71"/>
    </row>
    <row r="11" spans="1:6" ht="33" customHeight="1">
      <c r="A11" s="67" t="s">
        <v>44</v>
      </c>
      <c r="B11" s="84"/>
      <c r="C11" s="210" t="s">
        <v>70</v>
      </c>
      <c r="D11" s="210"/>
      <c r="E11" s="72"/>
      <c r="F11" s="72"/>
    </row>
    <row r="12" spans="1:5" ht="33.75" customHeight="1">
      <c r="A12" s="211" t="s">
        <v>45</v>
      </c>
      <c r="B12" s="211"/>
      <c r="C12" s="85"/>
      <c r="D12" s="66"/>
      <c r="E12" s="66"/>
    </row>
    <row r="13" spans="3:9" ht="15.75">
      <c r="C13" s="41" t="s">
        <v>27</v>
      </c>
      <c r="F13" s="42"/>
      <c r="G13" s="42"/>
      <c r="H13" s="217"/>
      <c r="I13" s="217"/>
    </row>
    <row r="15" spans="1:4" ht="12.75">
      <c r="A15" s="209" t="s">
        <v>2</v>
      </c>
      <c r="B15" s="209"/>
      <c r="C15" s="75" t="s">
        <v>1</v>
      </c>
      <c r="D15" s="75" t="s">
        <v>35</v>
      </c>
    </row>
    <row r="16" spans="1:4" ht="40.5">
      <c r="A16" s="212">
        <v>1</v>
      </c>
      <c r="B16" s="212"/>
      <c r="C16" s="76" t="s">
        <v>79</v>
      </c>
      <c r="D16" s="76"/>
    </row>
    <row r="17" spans="1:4" ht="15.75">
      <c r="A17" s="213" t="s">
        <v>36</v>
      </c>
      <c r="B17" s="213"/>
      <c r="C17" s="213"/>
      <c r="D17" s="77"/>
    </row>
    <row r="18" spans="1:4" ht="15.75">
      <c r="A18" s="209" t="s">
        <v>3</v>
      </c>
      <c r="B18" s="209"/>
      <c r="C18" s="209"/>
      <c r="D18" s="78"/>
    </row>
    <row r="21" spans="2:4" ht="12.75">
      <c r="B21" s="38" t="s">
        <v>56</v>
      </c>
      <c r="C21" s="5"/>
      <c r="D21" s="43"/>
    </row>
    <row r="22" ht="12.75">
      <c r="C22" s="44" t="s">
        <v>26</v>
      </c>
    </row>
    <row r="24" ht="12.75">
      <c r="B24" s="45" t="s">
        <v>5</v>
      </c>
    </row>
    <row r="26" spans="2:4" ht="12.75">
      <c r="B26" s="38" t="s">
        <v>6</v>
      </c>
      <c r="C26" s="4">
        <f>C21</f>
        <v>0</v>
      </c>
      <c r="D26" s="43">
        <f>D21</f>
        <v>0</v>
      </c>
    </row>
    <row r="27" ht="12.75">
      <c r="C27" s="44" t="s">
        <v>26</v>
      </c>
    </row>
    <row r="29" spans="2:3" ht="13.5" customHeight="1">
      <c r="B29" s="45" t="str">
        <f>B24</f>
        <v>Sertifikāta Nr.:</v>
      </c>
      <c r="C29" s="34">
        <f>C24</f>
        <v>0</v>
      </c>
    </row>
    <row r="31" spans="2:4" ht="18" customHeight="1">
      <c r="B31" s="63" t="s">
        <v>46</v>
      </c>
      <c r="C31" s="80"/>
      <c r="D31" s="79"/>
    </row>
    <row r="32" spans="2:4" ht="18" customHeight="1">
      <c r="B32" s="63" t="s">
        <v>47</v>
      </c>
      <c r="C32" s="81"/>
      <c r="D32" s="48"/>
    </row>
    <row r="33" spans="2:4" ht="27" customHeight="1">
      <c r="B33" s="82" t="s">
        <v>48</v>
      </c>
      <c r="C33" s="80"/>
      <c r="D33" s="48"/>
    </row>
    <row r="34" spans="2:4" ht="19.5" customHeight="1">
      <c r="B34" s="63" t="s">
        <v>49</v>
      </c>
      <c r="C34" s="80"/>
      <c r="D34" s="48"/>
    </row>
    <row r="35" spans="2:3" ht="12.75">
      <c r="B35" s="63" t="s">
        <v>50</v>
      </c>
      <c r="C35"/>
    </row>
  </sheetData>
  <sheetProtection/>
  <mergeCells count="11">
    <mergeCell ref="A5:E5"/>
    <mergeCell ref="A6:E6"/>
    <mergeCell ref="C8:D8"/>
    <mergeCell ref="C9:D9"/>
    <mergeCell ref="H13:I13"/>
    <mergeCell ref="A18:C18"/>
    <mergeCell ref="C11:D11"/>
    <mergeCell ref="A12:B12"/>
    <mergeCell ref="A15:B15"/>
    <mergeCell ref="A16:B16"/>
    <mergeCell ref="A17:C17"/>
  </mergeCells>
  <printOptions/>
  <pageMargins left="0.48" right="0.67" top="1" bottom="0.82" header="0.5" footer="0.5"/>
  <pageSetup horizontalDpi="600" verticalDpi="600" orientation="portrait" paperSize="9" scale="81" r:id="rId1"/>
</worksheet>
</file>

<file path=xl/worksheets/sheet10.xml><?xml version="1.0" encoding="utf-8"?>
<worksheet xmlns="http://schemas.openxmlformats.org/spreadsheetml/2006/main" xmlns:r="http://schemas.openxmlformats.org/officeDocument/2006/relationships">
  <dimension ref="A1:P350"/>
  <sheetViews>
    <sheetView view="pageBreakPreview" zoomScaleSheetLayoutView="100" zoomScalePageLayoutView="0" workbookViewId="0" topLeftCell="A29">
      <selection activeCell="J42" sqref="J42"/>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260</v>
      </c>
      <c r="B13" s="252"/>
      <c r="C13" s="252"/>
      <c r="D13" s="252"/>
      <c r="E13" s="252"/>
      <c r="F13" s="252"/>
      <c r="G13" s="252"/>
      <c r="H13" s="252"/>
      <c r="I13" s="252"/>
      <c r="J13" s="252"/>
      <c r="K13" s="252"/>
      <c r="L13" s="252"/>
      <c r="M13" s="252"/>
      <c r="N13" s="252"/>
      <c r="O13" s="252"/>
      <c r="P13" s="252"/>
    </row>
    <row r="14" spans="1:16" s="21" customFormat="1" ht="12.75" customHeight="1">
      <c r="A14" s="252" t="s">
        <v>261</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74"/>
      <c r="B20" s="165"/>
      <c r="C20" s="146" t="s">
        <v>262</v>
      </c>
      <c r="D20" s="169"/>
      <c r="E20" s="175"/>
      <c r="F20" s="140"/>
      <c r="G20" s="140"/>
      <c r="H20" s="27"/>
      <c r="I20" s="27"/>
      <c r="J20" s="27"/>
      <c r="K20" s="27"/>
      <c r="L20" s="27"/>
      <c r="M20" s="27"/>
      <c r="N20" s="27"/>
      <c r="O20" s="27"/>
      <c r="P20" s="28"/>
    </row>
    <row r="21" spans="1:16" s="33" customFormat="1" ht="18">
      <c r="A21" s="119">
        <v>1</v>
      </c>
      <c r="B21" s="119" t="s">
        <v>263</v>
      </c>
      <c r="C21" s="142" t="s">
        <v>209</v>
      </c>
      <c r="D21" s="150" t="s">
        <v>425</v>
      </c>
      <c r="E21" s="121">
        <v>416.8</v>
      </c>
      <c r="F21" s="143"/>
      <c r="G21" s="176"/>
      <c r="H21" s="18"/>
      <c r="I21" s="17"/>
      <c r="J21" s="17"/>
      <c r="K21" s="17"/>
      <c r="L21" s="17"/>
      <c r="M21" s="17"/>
      <c r="N21" s="17"/>
      <c r="O21" s="17"/>
      <c r="P21" s="19"/>
    </row>
    <row r="22" spans="1:16" s="33" customFormat="1" ht="30">
      <c r="A22" s="119">
        <v>2</v>
      </c>
      <c r="B22" s="119" t="s">
        <v>263</v>
      </c>
      <c r="C22" s="142" t="s">
        <v>210</v>
      </c>
      <c r="D22" s="150" t="s">
        <v>425</v>
      </c>
      <c r="E22" s="121">
        <f>+E21</f>
        <v>416.8</v>
      </c>
      <c r="F22" s="143"/>
      <c r="G22" s="176"/>
      <c r="H22" s="18"/>
      <c r="I22" s="17"/>
      <c r="J22" s="17"/>
      <c r="K22" s="17"/>
      <c r="L22" s="17"/>
      <c r="M22" s="17"/>
      <c r="N22" s="17"/>
      <c r="O22" s="17"/>
      <c r="P22" s="19"/>
    </row>
    <row r="23" spans="1:16" s="33" customFormat="1" ht="45">
      <c r="A23" s="119">
        <v>3</v>
      </c>
      <c r="B23" s="119" t="s">
        <v>263</v>
      </c>
      <c r="C23" s="142" t="s">
        <v>264</v>
      </c>
      <c r="D23" s="150" t="s">
        <v>425</v>
      </c>
      <c r="E23" s="121">
        <f>ROUND(E21*0.1,2)</f>
        <v>41.68</v>
      </c>
      <c r="F23" s="143"/>
      <c r="G23" s="176"/>
      <c r="H23" s="18"/>
      <c r="I23" s="17"/>
      <c r="J23" s="17"/>
      <c r="K23" s="17"/>
      <c r="L23" s="17"/>
      <c r="M23" s="17"/>
      <c r="N23" s="17"/>
      <c r="O23" s="17"/>
      <c r="P23" s="19"/>
    </row>
    <row r="24" spans="1:16" s="33" customFormat="1" ht="60">
      <c r="A24" s="119">
        <v>4</v>
      </c>
      <c r="B24" s="119" t="s">
        <v>263</v>
      </c>
      <c r="C24" s="177" t="s">
        <v>265</v>
      </c>
      <c r="D24" s="150" t="s">
        <v>425</v>
      </c>
      <c r="E24" s="125">
        <f>E23</f>
        <v>41.68</v>
      </c>
      <c r="F24" s="143"/>
      <c r="G24" s="176"/>
      <c r="H24" s="18"/>
      <c r="I24" s="17"/>
      <c r="J24" s="17"/>
      <c r="K24" s="17"/>
      <c r="L24" s="17"/>
      <c r="M24" s="17"/>
      <c r="N24" s="17"/>
      <c r="O24" s="17"/>
      <c r="P24" s="19"/>
    </row>
    <row r="25" spans="1:16" s="33" customFormat="1" ht="61.5">
      <c r="A25" s="119">
        <v>5</v>
      </c>
      <c r="B25" s="119" t="s">
        <v>263</v>
      </c>
      <c r="C25" s="152" t="s">
        <v>432</v>
      </c>
      <c r="D25" s="119" t="s">
        <v>254</v>
      </c>
      <c r="E25" s="125">
        <v>458.48</v>
      </c>
      <c r="F25" s="143"/>
      <c r="G25" s="176"/>
      <c r="H25" s="18"/>
      <c r="I25" s="17"/>
      <c r="J25" s="17"/>
      <c r="K25" s="17"/>
      <c r="L25" s="17"/>
      <c r="M25" s="17"/>
      <c r="N25" s="17"/>
      <c r="O25" s="17"/>
      <c r="P25" s="19"/>
    </row>
    <row r="26" spans="1:16" s="33" customFormat="1" ht="15">
      <c r="A26" s="119"/>
      <c r="B26" s="119"/>
      <c r="C26" s="146" t="s">
        <v>266</v>
      </c>
      <c r="D26" s="119"/>
      <c r="E26" s="125"/>
      <c r="F26" s="143"/>
      <c r="G26" s="176"/>
      <c r="H26" s="18"/>
      <c r="I26" s="17"/>
      <c r="J26" s="17"/>
      <c r="K26" s="17"/>
      <c r="L26" s="17"/>
      <c r="M26" s="17"/>
      <c r="N26" s="17"/>
      <c r="O26" s="17"/>
      <c r="P26" s="19"/>
    </row>
    <row r="27" spans="1:16" s="33" customFormat="1" ht="30">
      <c r="A27" s="119">
        <v>6</v>
      </c>
      <c r="B27" s="119" t="s">
        <v>263</v>
      </c>
      <c r="C27" s="142" t="s">
        <v>267</v>
      </c>
      <c r="D27" s="119" t="s">
        <v>426</v>
      </c>
      <c r="E27" s="125">
        <v>0.5</v>
      </c>
      <c r="F27" s="143"/>
      <c r="G27" s="176"/>
      <c r="H27" s="18"/>
      <c r="I27" s="17"/>
      <c r="J27" s="17"/>
      <c r="K27" s="17"/>
      <c r="L27" s="17"/>
      <c r="M27" s="17"/>
      <c r="N27" s="17"/>
      <c r="O27" s="17"/>
      <c r="P27" s="19"/>
    </row>
    <row r="28" spans="1:16" s="33" customFormat="1" ht="30">
      <c r="A28" s="119">
        <v>7</v>
      </c>
      <c r="B28" s="119" t="s">
        <v>263</v>
      </c>
      <c r="C28" s="142" t="s">
        <v>268</v>
      </c>
      <c r="D28" s="119" t="s">
        <v>269</v>
      </c>
      <c r="E28" s="125">
        <v>0.55</v>
      </c>
      <c r="F28" s="143"/>
      <c r="G28" s="176"/>
      <c r="H28" s="18"/>
      <c r="I28" s="17"/>
      <c r="J28" s="17"/>
      <c r="K28" s="17"/>
      <c r="L28" s="17"/>
      <c r="M28" s="17"/>
      <c r="N28" s="17"/>
      <c r="O28" s="17"/>
      <c r="P28" s="19"/>
    </row>
    <row r="29" spans="1:16" s="33" customFormat="1" ht="15">
      <c r="A29" s="119">
        <v>8</v>
      </c>
      <c r="B29" s="119" t="s">
        <v>263</v>
      </c>
      <c r="C29" s="142" t="s">
        <v>270</v>
      </c>
      <c r="D29" s="119" t="s">
        <v>54</v>
      </c>
      <c r="E29" s="125">
        <v>77</v>
      </c>
      <c r="F29" s="143"/>
      <c r="G29" s="176"/>
      <c r="H29" s="18"/>
      <c r="I29" s="17"/>
      <c r="J29" s="17"/>
      <c r="K29" s="17"/>
      <c r="L29" s="17"/>
      <c r="M29" s="17"/>
      <c r="N29" s="17"/>
      <c r="O29" s="17"/>
      <c r="P29" s="19"/>
    </row>
    <row r="30" spans="1:16" s="33" customFormat="1" ht="30">
      <c r="A30" s="119">
        <v>9</v>
      </c>
      <c r="B30" s="119" t="s">
        <v>263</v>
      </c>
      <c r="C30" s="142" t="s">
        <v>271</v>
      </c>
      <c r="D30" s="119" t="s">
        <v>54</v>
      </c>
      <c r="E30" s="125">
        <v>77</v>
      </c>
      <c r="F30" s="143"/>
      <c r="G30" s="176"/>
      <c r="H30" s="18"/>
      <c r="I30" s="17"/>
      <c r="J30" s="17"/>
      <c r="K30" s="17"/>
      <c r="L30" s="17"/>
      <c r="M30" s="17"/>
      <c r="N30" s="17"/>
      <c r="O30" s="17"/>
      <c r="P30" s="19"/>
    </row>
    <row r="31" spans="1:16" s="33" customFormat="1" ht="99">
      <c r="A31" s="119">
        <v>10</v>
      </c>
      <c r="B31" s="119" t="s">
        <v>263</v>
      </c>
      <c r="C31" s="142" t="s">
        <v>433</v>
      </c>
      <c r="D31" s="150" t="s">
        <v>425</v>
      </c>
      <c r="E31" s="125">
        <f>E21</f>
        <v>416.8</v>
      </c>
      <c r="F31" s="143"/>
      <c r="G31" s="176"/>
      <c r="H31" s="18"/>
      <c r="I31" s="17"/>
      <c r="J31" s="17"/>
      <c r="K31" s="17"/>
      <c r="L31" s="17"/>
      <c r="M31" s="17"/>
      <c r="N31" s="17"/>
      <c r="O31" s="17"/>
      <c r="P31" s="19"/>
    </row>
    <row r="32" spans="1:16" s="33" customFormat="1" ht="30">
      <c r="A32" s="119">
        <v>11</v>
      </c>
      <c r="B32" s="119" t="s">
        <v>263</v>
      </c>
      <c r="C32" s="142" t="s">
        <v>272</v>
      </c>
      <c r="D32" s="141" t="s">
        <v>54</v>
      </c>
      <c r="E32" s="143">
        <f>+E30</f>
        <v>77</v>
      </c>
      <c r="F32" s="143"/>
      <c r="G32" s="176"/>
      <c r="H32" s="18"/>
      <c r="I32" s="17"/>
      <c r="J32" s="17"/>
      <c r="K32" s="17"/>
      <c r="L32" s="17"/>
      <c r="M32" s="17"/>
      <c r="N32" s="17"/>
      <c r="O32" s="17"/>
      <c r="P32" s="19"/>
    </row>
    <row r="33" spans="1:16" s="33" customFormat="1" ht="15">
      <c r="A33" s="119"/>
      <c r="B33" s="119"/>
      <c r="C33" s="146" t="s">
        <v>273</v>
      </c>
      <c r="D33" s="119"/>
      <c r="E33" s="125"/>
      <c r="F33" s="143"/>
      <c r="G33" s="176"/>
      <c r="H33" s="18"/>
      <c r="I33" s="17"/>
      <c r="J33" s="17"/>
      <c r="K33" s="17"/>
      <c r="L33" s="17"/>
      <c r="M33" s="17"/>
      <c r="N33" s="17"/>
      <c r="O33" s="17"/>
      <c r="P33" s="19"/>
    </row>
    <row r="34" spans="1:16" s="33" customFormat="1" ht="30">
      <c r="A34" s="119">
        <v>12</v>
      </c>
      <c r="B34" s="119" t="s">
        <v>263</v>
      </c>
      <c r="C34" s="142" t="s">
        <v>274</v>
      </c>
      <c r="D34" s="119" t="s">
        <v>269</v>
      </c>
      <c r="E34" s="125">
        <v>0.9</v>
      </c>
      <c r="F34" s="143"/>
      <c r="G34" s="176"/>
      <c r="H34" s="18"/>
      <c r="I34" s="17"/>
      <c r="J34" s="17"/>
      <c r="K34" s="17"/>
      <c r="L34" s="17"/>
      <c r="M34" s="17"/>
      <c r="N34" s="17"/>
      <c r="O34" s="17"/>
      <c r="P34" s="19"/>
    </row>
    <row r="35" spans="1:16" s="33" customFormat="1" ht="15">
      <c r="A35" s="119">
        <v>13</v>
      </c>
      <c r="B35" s="119" t="s">
        <v>263</v>
      </c>
      <c r="C35" s="142" t="s">
        <v>275</v>
      </c>
      <c r="D35" s="144" t="s">
        <v>54</v>
      </c>
      <c r="E35" s="178">
        <v>25</v>
      </c>
      <c r="F35" s="143"/>
      <c r="G35" s="176"/>
      <c r="H35" s="18"/>
      <c r="I35" s="17"/>
      <c r="J35" s="17"/>
      <c r="K35" s="17"/>
      <c r="L35" s="17"/>
      <c r="M35" s="17"/>
      <c r="N35" s="17"/>
      <c r="O35" s="17"/>
      <c r="P35" s="19"/>
    </row>
    <row r="36" spans="1:16" s="33" customFormat="1" ht="30">
      <c r="A36" s="119">
        <v>14</v>
      </c>
      <c r="B36" s="119" t="s">
        <v>263</v>
      </c>
      <c r="C36" s="142" t="s">
        <v>276</v>
      </c>
      <c r="D36" s="119" t="s">
        <v>426</v>
      </c>
      <c r="E36" s="179">
        <v>0.5</v>
      </c>
      <c r="F36" s="143"/>
      <c r="G36" s="176"/>
      <c r="H36" s="18"/>
      <c r="I36" s="17"/>
      <c r="J36" s="17"/>
      <c r="K36" s="17"/>
      <c r="L36" s="17"/>
      <c r="M36" s="17"/>
      <c r="N36" s="17"/>
      <c r="O36" s="17"/>
      <c r="P36" s="19"/>
    </row>
    <row r="37" spans="1:16" s="33" customFormat="1" ht="30">
      <c r="A37" s="119">
        <v>15</v>
      </c>
      <c r="B37" s="119" t="s">
        <v>263</v>
      </c>
      <c r="C37" s="142" t="s">
        <v>277</v>
      </c>
      <c r="D37" s="119" t="s">
        <v>426</v>
      </c>
      <c r="E37" s="125">
        <v>0.56</v>
      </c>
      <c r="F37" s="143"/>
      <c r="G37" s="176"/>
      <c r="H37" s="18"/>
      <c r="I37" s="17"/>
      <c r="J37" s="17"/>
      <c r="K37" s="17"/>
      <c r="L37" s="17"/>
      <c r="M37" s="17"/>
      <c r="N37" s="17"/>
      <c r="O37" s="17"/>
      <c r="P37" s="19"/>
    </row>
    <row r="38" spans="1:16" s="33" customFormat="1" ht="15">
      <c r="A38" s="165"/>
      <c r="B38" s="119"/>
      <c r="C38" s="146" t="s">
        <v>278</v>
      </c>
      <c r="D38" s="119"/>
      <c r="E38" s="125"/>
      <c r="F38" s="143"/>
      <c r="G38" s="176"/>
      <c r="H38" s="18"/>
      <c r="I38" s="17"/>
      <c r="J38" s="17"/>
      <c r="K38" s="17"/>
      <c r="L38" s="17"/>
      <c r="M38" s="17"/>
      <c r="N38" s="17"/>
      <c r="O38" s="17"/>
      <c r="P38" s="19"/>
    </row>
    <row r="39" spans="1:16" s="33" customFormat="1" ht="45">
      <c r="A39" s="119">
        <v>16</v>
      </c>
      <c r="B39" s="119" t="s">
        <v>263</v>
      </c>
      <c r="C39" s="142" t="s">
        <v>279</v>
      </c>
      <c r="D39" s="119" t="s">
        <v>54</v>
      </c>
      <c r="E39" s="125">
        <v>25</v>
      </c>
      <c r="F39" s="143"/>
      <c r="G39" s="176"/>
      <c r="H39" s="18"/>
      <c r="I39" s="17"/>
      <c r="J39" s="17"/>
      <c r="K39" s="17"/>
      <c r="L39" s="17"/>
      <c r="M39" s="17"/>
      <c r="N39" s="17"/>
      <c r="O39" s="17"/>
      <c r="P39" s="19"/>
    </row>
    <row r="40" spans="1:16" s="33" customFormat="1" ht="30">
      <c r="A40" s="119">
        <v>17</v>
      </c>
      <c r="B40" s="119" t="s">
        <v>263</v>
      </c>
      <c r="C40" s="142" t="s">
        <v>280</v>
      </c>
      <c r="D40" s="141" t="s">
        <v>90</v>
      </c>
      <c r="E40" s="166">
        <v>3</v>
      </c>
      <c r="F40" s="143"/>
      <c r="G40" s="176"/>
      <c r="H40" s="18"/>
      <c r="I40" s="17"/>
      <c r="J40" s="17"/>
      <c r="K40" s="17"/>
      <c r="L40" s="17"/>
      <c r="M40" s="17"/>
      <c r="N40" s="17"/>
      <c r="O40" s="17"/>
      <c r="P40" s="19"/>
    </row>
    <row r="41" spans="1:16" s="33" customFormat="1" ht="15">
      <c r="A41" s="119">
        <v>18</v>
      </c>
      <c r="B41" s="119" t="s">
        <v>263</v>
      </c>
      <c r="C41" s="142" t="s">
        <v>281</v>
      </c>
      <c r="D41" s="119" t="s">
        <v>90</v>
      </c>
      <c r="E41" s="150">
        <v>4</v>
      </c>
      <c r="F41" s="143"/>
      <c r="G41" s="176"/>
      <c r="H41" s="18"/>
      <c r="I41" s="17"/>
      <c r="J41" s="17"/>
      <c r="K41" s="17"/>
      <c r="L41" s="17"/>
      <c r="M41" s="17"/>
      <c r="N41" s="17"/>
      <c r="O41" s="17"/>
      <c r="P41" s="19"/>
    </row>
    <row r="42" spans="1:16" s="33" customFormat="1" ht="30">
      <c r="A42" s="119">
        <v>19</v>
      </c>
      <c r="B42" s="119" t="s">
        <v>263</v>
      </c>
      <c r="C42" s="142" t="s">
        <v>282</v>
      </c>
      <c r="D42" s="150" t="s">
        <v>54</v>
      </c>
      <c r="E42" s="121">
        <v>15</v>
      </c>
      <c r="F42" s="143"/>
      <c r="G42" s="176"/>
      <c r="H42" s="18"/>
      <c r="I42" s="17"/>
      <c r="J42" s="17"/>
      <c r="K42" s="17"/>
      <c r="L42" s="17"/>
      <c r="M42" s="17"/>
      <c r="N42" s="17"/>
      <c r="O42" s="17"/>
      <c r="P42" s="19"/>
    </row>
    <row r="43" spans="1:16" s="33" customFormat="1" ht="30">
      <c r="A43" s="119">
        <v>20</v>
      </c>
      <c r="B43" s="119" t="s">
        <v>263</v>
      </c>
      <c r="C43" s="142" t="s">
        <v>283</v>
      </c>
      <c r="D43" s="119" t="s">
        <v>426</v>
      </c>
      <c r="E43" s="125">
        <v>1.44</v>
      </c>
      <c r="F43" s="143"/>
      <c r="G43" s="176"/>
      <c r="H43" s="18"/>
      <c r="I43" s="17"/>
      <c r="J43" s="17"/>
      <c r="K43" s="17"/>
      <c r="L43" s="17"/>
      <c r="M43" s="17"/>
      <c r="N43" s="17"/>
      <c r="O43" s="17"/>
      <c r="P43" s="19"/>
    </row>
    <row r="44" spans="1:16" s="33" customFormat="1" ht="45">
      <c r="A44" s="119">
        <v>21</v>
      </c>
      <c r="B44" s="119" t="s">
        <v>263</v>
      </c>
      <c r="C44" s="142" t="s">
        <v>284</v>
      </c>
      <c r="D44" s="150" t="s">
        <v>425</v>
      </c>
      <c r="E44" s="143">
        <v>8</v>
      </c>
      <c r="F44" s="143"/>
      <c r="G44" s="176"/>
      <c r="H44" s="18"/>
      <c r="I44" s="17"/>
      <c r="J44" s="17"/>
      <c r="K44" s="17"/>
      <c r="L44" s="17"/>
      <c r="M44" s="17"/>
      <c r="N44" s="17"/>
      <c r="O44" s="17"/>
      <c r="P44" s="19"/>
    </row>
    <row r="45" spans="1:16" s="33" customFormat="1" ht="30">
      <c r="A45" s="119">
        <v>22</v>
      </c>
      <c r="B45" s="119" t="s">
        <v>263</v>
      </c>
      <c r="C45" s="142" t="s">
        <v>285</v>
      </c>
      <c r="D45" s="119" t="s">
        <v>90</v>
      </c>
      <c r="E45" s="125">
        <v>4</v>
      </c>
      <c r="F45" s="143"/>
      <c r="G45" s="202"/>
      <c r="H45" s="202"/>
      <c r="I45" s="202"/>
      <c r="J45" s="202"/>
      <c r="K45" s="202"/>
      <c r="L45" s="202"/>
      <c r="M45" s="202"/>
      <c r="N45" s="202"/>
      <c r="O45" s="202"/>
      <c r="P45" s="202"/>
    </row>
    <row r="46" spans="1:16" s="33" customFormat="1" ht="15">
      <c r="A46" s="119"/>
      <c r="B46" s="119"/>
      <c r="C46" s="146" t="s">
        <v>286</v>
      </c>
      <c r="D46" s="141"/>
      <c r="E46" s="143"/>
      <c r="F46" s="143"/>
      <c r="G46" s="176"/>
      <c r="H46" s="18"/>
      <c r="I46" s="17"/>
      <c r="J46" s="17"/>
      <c r="K46" s="17"/>
      <c r="L46" s="17"/>
      <c r="M46" s="17"/>
      <c r="N46" s="17"/>
      <c r="O46" s="17"/>
      <c r="P46" s="19"/>
    </row>
    <row r="47" spans="1:16" s="33" customFormat="1" ht="18">
      <c r="A47" s="119">
        <v>23</v>
      </c>
      <c r="B47" s="119" t="s">
        <v>263</v>
      </c>
      <c r="C47" s="142" t="s">
        <v>287</v>
      </c>
      <c r="D47" s="150" t="s">
        <v>425</v>
      </c>
      <c r="E47" s="178">
        <v>9</v>
      </c>
      <c r="F47" s="143"/>
      <c r="G47" s="176"/>
      <c r="H47" s="18"/>
      <c r="I47" s="17"/>
      <c r="J47" s="17"/>
      <c r="K47" s="17"/>
      <c r="L47" s="17"/>
      <c r="M47" s="17"/>
      <c r="N47" s="17"/>
      <c r="O47" s="17"/>
      <c r="P47" s="19"/>
    </row>
    <row r="48" spans="1:16" s="33" customFormat="1" ht="30">
      <c r="A48" s="119">
        <v>24</v>
      </c>
      <c r="B48" s="119" t="s">
        <v>263</v>
      </c>
      <c r="C48" s="142" t="s">
        <v>462</v>
      </c>
      <c r="D48" s="141" t="s">
        <v>88</v>
      </c>
      <c r="E48" s="143">
        <v>1</v>
      </c>
      <c r="F48" s="197"/>
      <c r="G48" s="197"/>
      <c r="H48" s="197"/>
      <c r="I48" s="197"/>
      <c r="J48" s="197"/>
      <c r="K48" s="197"/>
      <c r="L48" s="197"/>
      <c r="M48" s="197"/>
      <c r="N48" s="197"/>
      <c r="O48" s="197"/>
      <c r="P48" s="197"/>
    </row>
    <row r="49" spans="1:16" s="33" customFormat="1" ht="18">
      <c r="A49" s="119">
        <v>25</v>
      </c>
      <c r="B49" s="119" t="s">
        <v>263</v>
      </c>
      <c r="C49" s="180" t="s">
        <v>288</v>
      </c>
      <c r="D49" s="119" t="s">
        <v>426</v>
      </c>
      <c r="E49" s="179">
        <v>0.1</v>
      </c>
      <c r="F49" s="143"/>
      <c r="G49" s="176"/>
      <c r="H49" s="18"/>
      <c r="I49" s="17"/>
      <c r="J49" s="17"/>
      <c r="K49" s="17"/>
      <c r="L49" s="17"/>
      <c r="M49" s="17"/>
      <c r="N49" s="17"/>
      <c r="O49" s="17"/>
      <c r="P49" s="19"/>
    </row>
    <row r="50" spans="1:16" s="33" customFormat="1" ht="30">
      <c r="A50" s="119">
        <v>26</v>
      </c>
      <c r="B50" s="119" t="s">
        <v>263</v>
      </c>
      <c r="C50" s="152" t="s">
        <v>289</v>
      </c>
      <c r="D50" s="119" t="s">
        <v>254</v>
      </c>
      <c r="E50" s="125">
        <v>2.6</v>
      </c>
      <c r="F50" s="143"/>
      <c r="G50" s="176"/>
      <c r="H50" s="18"/>
      <c r="I50" s="17"/>
      <c r="J50" s="17"/>
      <c r="K50" s="17"/>
      <c r="L50" s="17"/>
      <c r="M50" s="17"/>
      <c r="N50" s="17"/>
      <c r="O50" s="17"/>
      <c r="P50" s="19"/>
    </row>
    <row r="51" spans="1:16" s="33" customFormat="1" ht="15">
      <c r="A51" s="119">
        <v>27</v>
      </c>
      <c r="B51" s="119" t="s">
        <v>263</v>
      </c>
      <c r="C51" s="142" t="s">
        <v>290</v>
      </c>
      <c r="D51" s="141" t="s">
        <v>90</v>
      </c>
      <c r="E51" s="143">
        <v>3</v>
      </c>
      <c r="F51" s="143"/>
      <c r="G51" s="176"/>
      <c r="H51" s="18"/>
      <c r="I51" s="17"/>
      <c r="J51" s="17"/>
      <c r="K51" s="17"/>
      <c r="L51" s="17"/>
      <c r="M51" s="17"/>
      <c r="N51" s="17"/>
      <c r="O51" s="17"/>
      <c r="P51" s="19"/>
    </row>
    <row r="52" spans="1:16" s="33" customFormat="1" ht="15">
      <c r="A52" s="119">
        <v>28</v>
      </c>
      <c r="B52" s="119" t="s">
        <v>263</v>
      </c>
      <c r="C52" s="142" t="s">
        <v>291</v>
      </c>
      <c r="D52" s="150" t="s">
        <v>54</v>
      </c>
      <c r="E52" s="143">
        <v>4.3</v>
      </c>
      <c r="F52" s="143"/>
      <c r="G52" s="176"/>
      <c r="H52" s="18"/>
      <c r="I52" s="17"/>
      <c r="J52" s="17"/>
      <c r="K52" s="17"/>
      <c r="L52" s="17"/>
      <c r="M52" s="17"/>
      <c r="N52" s="17"/>
      <c r="O52" s="17"/>
      <c r="P52" s="19"/>
    </row>
    <row r="53" spans="1:16" s="33" customFormat="1" ht="18">
      <c r="A53" s="119">
        <v>29</v>
      </c>
      <c r="B53" s="119" t="s">
        <v>263</v>
      </c>
      <c r="C53" s="142" t="s">
        <v>292</v>
      </c>
      <c r="D53" s="150" t="s">
        <v>425</v>
      </c>
      <c r="E53" s="143">
        <v>4.3</v>
      </c>
      <c r="F53" s="143"/>
      <c r="G53" s="176"/>
      <c r="H53" s="18"/>
      <c r="I53" s="17"/>
      <c r="J53" s="17"/>
      <c r="K53" s="17"/>
      <c r="L53" s="17"/>
      <c r="M53" s="17"/>
      <c r="N53" s="17"/>
      <c r="O53" s="17"/>
      <c r="P53" s="19"/>
    </row>
    <row r="54" spans="1:16" s="33" customFormat="1" ht="15.75" thickBot="1">
      <c r="A54" s="119">
        <v>30</v>
      </c>
      <c r="B54" s="119" t="s">
        <v>263</v>
      </c>
      <c r="C54" s="142" t="s">
        <v>293</v>
      </c>
      <c r="D54" s="141" t="s">
        <v>90</v>
      </c>
      <c r="E54" s="143">
        <v>1</v>
      </c>
      <c r="F54" s="143"/>
      <c r="G54" s="176"/>
      <c r="H54" s="18"/>
      <c r="I54" s="17"/>
      <c r="J54" s="17"/>
      <c r="K54" s="17"/>
      <c r="L54" s="17"/>
      <c r="M54" s="17"/>
      <c r="N54" s="17"/>
      <c r="O54" s="17"/>
      <c r="P54" s="19"/>
    </row>
    <row r="55" spans="1:16" ht="15" thickBot="1">
      <c r="A55" s="262" t="s">
        <v>59</v>
      </c>
      <c r="B55" s="263"/>
      <c r="C55" s="263"/>
      <c r="D55" s="263"/>
      <c r="E55" s="263"/>
      <c r="F55" s="264"/>
      <c r="G55" s="264"/>
      <c r="H55" s="264"/>
      <c r="I55" s="264"/>
      <c r="J55" s="264"/>
      <c r="K55" s="265"/>
      <c r="L55" s="108"/>
      <c r="M55" s="108"/>
      <c r="N55" s="108"/>
      <c r="O55" s="108"/>
      <c r="P55" s="109"/>
    </row>
    <row r="56" spans="3:5" s="21" customFormat="1" ht="12.75">
      <c r="C56" s="22"/>
      <c r="D56" s="22"/>
      <c r="E56" s="103"/>
    </row>
    <row r="57" spans="1:15" s="21" customFormat="1" ht="12.75">
      <c r="A57" s="261" t="s">
        <v>56</v>
      </c>
      <c r="B57" s="261"/>
      <c r="C57" s="30"/>
      <c r="D57" s="266"/>
      <c r="E57" s="253"/>
      <c r="G57" s="261" t="s">
        <v>6</v>
      </c>
      <c r="H57" s="261"/>
      <c r="I57" s="267"/>
      <c r="J57" s="267"/>
      <c r="K57" s="267"/>
      <c r="L57" s="267"/>
      <c r="M57" s="267"/>
      <c r="N57" s="268"/>
      <c r="O57" s="261"/>
    </row>
    <row r="58" spans="3:11" s="21" customFormat="1" ht="12.75">
      <c r="C58" s="31" t="s">
        <v>26</v>
      </c>
      <c r="D58" s="22"/>
      <c r="E58" s="22"/>
      <c r="K58" s="31" t="s">
        <v>26</v>
      </c>
    </row>
    <row r="59" spans="3:5" s="21" customFormat="1" ht="12.75">
      <c r="C59" s="22"/>
      <c r="D59" s="22"/>
      <c r="E59" s="22"/>
    </row>
    <row r="60" spans="1:8" s="21" customFormat="1" ht="12.75">
      <c r="A60" s="261" t="s">
        <v>5</v>
      </c>
      <c r="B60" s="261"/>
      <c r="C60" s="22"/>
      <c r="D60" s="22"/>
      <c r="E60" s="22"/>
      <c r="G60" s="261" t="s">
        <v>5</v>
      </c>
      <c r="H60" s="261"/>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row r="346" spans="3:5" s="21" customFormat="1" ht="12.75">
      <c r="C346" s="22"/>
      <c r="D346" s="22"/>
      <c r="E346" s="22"/>
    </row>
    <row r="347" spans="3:5" s="21" customFormat="1" ht="12.75">
      <c r="C347" s="22"/>
      <c r="D347" s="22"/>
      <c r="E347" s="22"/>
    </row>
    <row r="348" spans="3:5" s="21" customFormat="1" ht="12.75">
      <c r="C348" s="22"/>
      <c r="D348" s="22"/>
      <c r="E348" s="22"/>
    </row>
    <row r="349" spans="3:5" s="21" customFormat="1" ht="12.75">
      <c r="C349" s="22"/>
      <c r="D349" s="22"/>
      <c r="E349" s="22"/>
    </row>
    <row r="350" spans="3:5" s="21" customFormat="1" ht="12.75">
      <c r="C350" s="22"/>
      <c r="D350" s="22"/>
      <c r="E350" s="22"/>
    </row>
  </sheetData>
  <sheetProtection/>
  <mergeCells count="25">
    <mergeCell ref="A60:B60"/>
    <mergeCell ref="G60:H60"/>
    <mergeCell ref="L17:P17"/>
    <mergeCell ref="A55:K55"/>
    <mergeCell ref="A57:B57"/>
    <mergeCell ref="D57:E57"/>
    <mergeCell ref="G57:H57"/>
    <mergeCell ref="I57:M57"/>
    <mergeCell ref="N57:O57"/>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11.xml><?xml version="1.0" encoding="utf-8"?>
<worksheet xmlns="http://schemas.openxmlformats.org/spreadsheetml/2006/main" xmlns:r="http://schemas.openxmlformats.org/officeDocument/2006/relationships">
  <dimension ref="A1:P320"/>
  <sheetViews>
    <sheetView view="pageBreakPreview" zoomScaleSheetLayoutView="100" zoomScalePageLayoutView="0" workbookViewId="0" topLeftCell="A13">
      <selection activeCell="I21" sqref="I21"/>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295</v>
      </c>
      <c r="B13" s="252"/>
      <c r="C13" s="252"/>
      <c r="D13" s="252"/>
      <c r="E13" s="252"/>
      <c r="F13" s="252"/>
      <c r="G13" s="252"/>
      <c r="H13" s="252"/>
      <c r="I13" s="252"/>
      <c r="J13" s="252"/>
      <c r="K13" s="252"/>
      <c r="L13" s="252"/>
      <c r="M13" s="252"/>
      <c r="N13" s="252"/>
      <c r="O13" s="252"/>
      <c r="P13" s="252"/>
    </row>
    <row r="14" spans="1:16" s="21" customFormat="1" ht="12.75" customHeight="1">
      <c r="A14" s="252" t="s">
        <v>65</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19">
        <v>1</v>
      </c>
      <c r="B20" s="119" t="s">
        <v>141</v>
      </c>
      <c r="C20" s="142" t="s">
        <v>296</v>
      </c>
      <c r="D20" s="119" t="s">
        <v>425</v>
      </c>
      <c r="E20" s="125">
        <v>8</v>
      </c>
      <c r="F20" s="27"/>
      <c r="G20" s="27"/>
      <c r="H20" s="27"/>
      <c r="I20" s="27"/>
      <c r="J20" s="27"/>
      <c r="K20" s="27"/>
      <c r="L20" s="27"/>
      <c r="M20" s="27"/>
      <c r="N20" s="27"/>
      <c r="O20" s="27"/>
      <c r="P20" s="28"/>
    </row>
    <row r="21" spans="1:16" s="33" customFormat="1" ht="18">
      <c r="A21" s="119">
        <v>2</v>
      </c>
      <c r="B21" s="119" t="s">
        <v>141</v>
      </c>
      <c r="C21" s="142" t="s">
        <v>297</v>
      </c>
      <c r="D21" s="119" t="s">
        <v>425</v>
      </c>
      <c r="E21" s="125">
        <v>195.77</v>
      </c>
      <c r="F21" s="12"/>
      <c r="G21" s="17"/>
      <c r="H21" s="18"/>
      <c r="I21" s="17"/>
      <c r="J21" s="17"/>
      <c r="K21" s="17"/>
      <c r="L21" s="17"/>
      <c r="M21" s="17"/>
      <c r="N21" s="17"/>
      <c r="O21" s="17"/>
      <c r="P21" s="19"/>
    </row>
    <row r="22" spans="1:16" s="33" customFormat="1" ht="15">
      <c r="A22" s="119">
        <v>3</v>
      </c>
      <c r="B22" s="119" t="s">
        <v>141</v>
      </c>
      <c r="C22" s="142" t="s">
        <v>298</v>
      </c>
      <c r="D22" s="119" t="s">
        <v>90</v>
      </c>
      <c r="E22" s="125">
        <v>1</v>
      </c>
      <c r="F22" s="12"/>
      <c r="G22" s="17"/>
      <c r="H22" s="18"/>
      <c r="I22" s="17"/>
      <c r="J22" s="17"/>
      <c r="K22" s="17"/>
      <c r="L22" s="17"/>
      <c r="M22" s="17"/>
      <c r="N22" s="17"/>
      <c r="O22" s="17"/>
      <c r="P22" s="19"/>
    </row>
    <row r="23" spans="1:16" s="33" customFormat="1" ht="15">
      <c r="A23" s="119">
        <v>4</v>
      </c>
      <c r="B23" s="119" t="s">
        <v>141</v>
      </c>
      <c r="C23" s="142" t="s">
        <v>299</v>
      </c>
      <c r="D23" s="119" t="s">
        <v>90</v>
      </c>
      <c r="E23" s="125">
        <v>1</v>
      </c>
      <c r="F23" s="12"/>
      <c r="G23" s="17"/>
      <c r="H23" s="18"/>
      <c r="I23" s="17"/>
      <c r="J23" s="17"/>
      <c r="K23" s="17"/>
      <c r="L23" s="17"/>
      <c r="M23" s="17"/>
      <c r="N23" s="17"/>
      <c r="O23" s="17"/>
      <c r="P23" s="19"/>
    </row>
    <row r="24" spans="1:16" s="33" customFormat="1" ht="15.75" thickBot="1">
      <c r="A24" s="119">
        <v>5</v>
      </c>
      <c r="B24" s="119" t="s">
        <v>141</v>
      </c>
      <c r="C24" s="142" t="s">
        <v>300</v>
      </c>
      <c r="D24" s="119" t="s">
        <v>67</v>
      </c>
      <c r="E24" s="125">
        <v>1</v>
      </c>
      <c r="F24" s="12"/>
      <c r="G24" s="17"/>
      <c r="H24" s="18"/>
      <c r="I24" s="17"/>
      <c r="J24" s="17"/>
      <c r="K24" s="17"/>
      <c r="L24" s="17"/>
      <c r="M24" s="17"/>
      <c r="N24" s="17"/>
      <c r="O24" s="17"/>
      <c r="P24" s="19"/>
    </row>
    <row r="25" spans="1:16" ht="15" thickBot="1">
      <c r="A25" s="262" t="s">
        <v>59</v>
      </c>
      <c r="B25" s="263"/>
      <c r="C25" s="263"/>
      <c r="D25" s="263"/>
      <c r="E25" s="263"/>
      <c r="F25" s="264"/>
      <c r="G25" s="264"/>
      <c r="H25" s="264"/>
      <c r="I25" s="264"/>
      <c r="J25" s="264"/>
      <c r="K25" s="265"/>
      <c r="L25" s="108"/>
      <c r="M25" s="108"/>
      <c r="N25" s="108"/>
      <c r="O25" s="108"/>
      <c r="P25" s="109"/>
    </row>
    <row r="26" spans="3:5" s="21" customFormat="1" ht="12.75">
      <c r="C26" s="22"/>
      <c r="D26" s="22"/>
      <c r="E26" s="103"/>
    </row>
    <row r="27" spans="1:15" s="21" customFormat="1" ht="12.75">
      <c r="A27" s="261" t="s">
        <v>56</v>
      </c>
      <c r="B27" s="261"/>
      <c r="C27" s="30"/>
      <c r="D27" s="266"/>
      <c r="E27" s="253"/>
      <c r="G27" s="261" t="s">
        <v>6</v>
      </c>
      <c r="H27" s="261"/>
      <c r="I27" s="267"/>
      <c r="J27" s="267"/>
      <c r="K27" s="267"/>
      <c r="L27" s="267"/>
      <c r="M27" s="267"/>
      <c r="N27" s="268"/>
      <c r="O27" s="261"/>
    </row>
    <row r="28" spans="3:11" s="21" customFormat="1" ht="12.75">
      <c r="C28" s="31" t="s">
        <v>26</v>
      </c>
      <c r="D28" s="22"/>
      <c r="E28" s="22"/>
      <c r="K28" s="31" t="s">
        <v>26</v>
      </c>
    </row>
    <row r="29" spans="3:5" s="21" customFormat="1" ht="12.75">
      <c r="C29" s="22"/>
      <c r="D29" s="22"/>
      <c r="E29" s="22"/>
    </row>
    <row r="30" spans="1:8" s="21" customFormat="1" ht="12.75">
      <c r="A30" s="261" t="s">
        <v>5</v>
      </c>
      <c r="B30" s="261"/>
      <c r="C30" s="22"/>
      <c r="D30" s="22"/>
      <c r="E30" s="22"/>
      <c r="G30" s="261" t="s">
        <v>5</v>
      </c>
      <c r="H30" s="261"/>
    </row>
    <row r="31" spans="3:5" s="21" customFormat="1" ht="12.75">
      <c r="C31" s="22"/>
      <c r="D31" s="22"/>
      <c r="E31" s="22"/>
    </row>
    <row r="32" spans="3:5" s="21" customFormat="1" ht="12.75">
      <c r="C32" s="22"/>
      <c r="D32" s="22"/>
      <c r="E32" s="22"/>
    </row>
    <row r="33" spans="3:5" s="21" customFormat="1" ht="12.75">
      <c r="C33" s="22"/>
      <c r="D33" s="22"/>
      <c r="E33" s="22"/>
    </row>
    <row r="34" spans="3:5" s="21" customFormat="1" ht="12.75">
      <c r="C34" s="22"/>
      <c r="D34" s="22"/>
      <c r="E34" s="22"/>
    </row>
    <row r="35" spans="3:5" s="21" customFormat="1" ht="12.75">
      <c r="C35" s="22"/>
      <c r="D35" s="22"/>
      <c r="E35" s="22"/>
    </row>
    <row r="36" spans="3:5" s="21" customFormat="1" ht="12.75">
      <c r="C36" s="22"/>
      <c r="D36" s="22"/>
      <c r="E36" s="22"/>
    </row>
    <row r="37" spans="3:5" s="21" customFormat="1" ht="12.75">
      <c r="C37" s="22"/>
      <c r="D37" s="22"/>
      <c r="E37" s="22"/>
    </row>
    <row r="38" spans="3:5" s="21" customFormat="1" ht="12.75">
      <c r="C38" s="22"/>
      <c r="D38" s="22"/>
      <c r="E38" s="22"/>
    </row>
    <row r="39" spans="3:5" s="21" customFormat="1" ht="12.75">
      <c r="C39" s="22"/>
      <c r="D39" s="22"/>
      <c r="E39" s="22"/>
    </row>
    <row r="40" spans="3:5" s="21" customFormat="1" ht="12.75">
      <c r="C40" s="22"/>
      <c r="D40" s="22"/>
      <c r="E40" s="22"/>
    </row>
    <row r="41" spans="3:5" s="21" customFormat="1" ht="12.75">
      <c r="C41" s="22"/>
      <c r="D41" s="22"/>
      <c r="E41" s="22"/>
    </row>
    <row r="42" spans="3:5" s="21" customFormat="1" ht="12.75">
      <c r="C42" s="22"/>
      <c r="D42" s="22"/>
      <c r="E42" s="22"/>
    </row>
    <row r="43" spans="3:5" s="21" customFormat="1" ht="12.75">
      <c r="C43" s="22"/>
      <c r="D43" s="22"/>
      <c r="E43" s="22"/>
    </row>
    <row r="44" spans="3:5" s="21" customFormat="1" ht="12.75">
      <c r="C44" s="22"/>
      <c r="D44" s="22"/>
      <c r="E44" s="22"/>
    </row>
    <row r="45" spans="3:5" s="21" customFormat="1" ht="12.75">
      <c r="C45" s="22"/>
      <c r="D45" s="22"/>
      <c r="E45" s="22"/>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sheetData>
  <sheetProtection/>
  <mergeCells count="25">
    <mergeCell ref="A30:B30"/>
    <mergeCell ref="G30:H30"/>
    <mergeCell ref="L17:P17"/>
    <mergeCell ref="A25:K25"/>
    <mergeCell ref="A27:B27"/>
    <mergeCell ref="D27:E27"/>
    <mergeCell ref="G27:H27"/>
    <mergeCell ref="I27:M27"/>
    <mergeCell ref="N27:O27"/>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12.xml><?xml version="1.0" encoding="utf-8"?>
<worksheet xmlns="http://schemas.openxmlformats.org/spreadsheetml/2006/main" xmlns:r="http://schemas.openxmlformats.org/officeDocument/2006/relationships">
  <dimension ref="A1:P345"/>
  <sheetViews>
    <sheetView view="pageBreakPreview" zoomScaleSheetLayoutView="100" zoomScalePageLayoutView="0" workbookViewId="0" topLeftCell="A19">
      <selection activeCell="C24" sqref="C24:C49"/>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301</v>
      </c>
      <c r="B13" s="252"/>
      <c r="C13" s="252"/>
      <c r="D13" s="252"/>
      <c r="E13" s="252"/>
      <c r="F13" s="252"/>
      <c r="G13" s="252"/>
      <c r="H13" s="252"/>
      <c r="I13" s="252"/>
      <c r="J13" s="252"/>
      <c r="K13" s="252"/>
      <c r="L13" s="252"/>
      <c r="M13" s="252"/>
      <c r="N13" s="252"/>
      <c r="O13" s="252"/>
      <c r="P13" s="252"/>
    </row>
    <row r="14" spans="1:16" s="21" customFormat="1" ht="12.75" customHeight="1">
      <c r="A14" s="252" t="s">
        <v>302</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44"/>
      <c r="B20" s="141"/>
      <c r="C20" s="146" t="s">
        <v>303</v>
      </c>
      <c r="D20" s="152"/>
      <c r="E20" s="141"/>
      <c r="F20" s="140"/>
      <c r="G20" s="27"/>
      <c r="H20" s="27"/>
      <c r="I20" s="27"/>
      <c r="J20" s="27"/>
      <c r="K20" s="27"/>
      <c r="L20" s="27"/>
      <c r="M20" s="27"/>
      <c r="N20" s="27"/>
      <c r="O20" s="27"/>
      <c r="P20" s="28"/>
    </row>
    <row r="21" spans="1:16" s="33" customFormat="1" ht="30">
      <c r="A21" s="119">
        <v>1</v>
      </c>
      <c r="B21" s="172" t="s">
        <v>304</v>
      </c>
      <c r="C21" s="181" t="s">
        <v>305</v>
      </c>
      <c r="D21" s="182" t="s">
        <v>54</v>
      </c>
      <c r="E21" s="182">
        <v>30</v>
      </c>
      <c r="F21" s="143"/>
      <c r="G21" s="17"/>
      <c r="H21" s="18"/>
      <c r="I21" s="17"/>
      <c r="J21" s="17"/>
      <c r="K21" s="17"/>
      <c r="L21" s="17"/>
      <c r="M21" s="17"/>
      <c r="N21" s="17"/>
      <c r="O21" s="17"/>
      <c r="P21" s="19"/>
    </row>
    <row r="22" spans="1:16" s="33" customFormat="1" ht="30">
      <c r="A22" s="119">
        <v>2</v>
      </c>
      <c r="B22" s="172" t="s">
        <v>304</v>
      </c>
      <c r="C22" s="181" t="s">
        <v>306</v>
      </c>
      <c r="D22" s="182" t="s">
        <v>54</v>
      </c>
      <c r="E22" s="183">
        <v>10</v>
      </c>
      <c r="F22" s="143"/>
      <c r="G22" s="17"/>
      <c r="H22" s="18"/>
      <c r="I22" s="17"/>
      <c r="J22" s="17"/>
      <c r="K22" s="17"/>
      <c r="L22" s="17"/>
      <c r="M22" s="17"/>
      <c r="N22" s="17"/>
      <c r="O22" s="17"/>
      <c r="P22" s="19"/>
    </row>
    <row r="23" spans="1:16" s="33" customFormat="1" ht="30">
      <c r="A23" s="119">
        <v>3</v>
      </c>
      <c r="B23" s="172" t="s">
        <v>304</v>
      </c>
      <c r="C23" s="181" t="s">
        <v>307</v>
      </c>
      <c r="D23" s="182" t="s">
        <v>54</v>
      </c>
      <c r="E23" s="183">
        <v>5</v>
      </c>
      <c r="F23" s="143"/>
      <c r="G23" s="17"/>
      <c r="H23" s="18"/>
      <c r="I23" s="17"/>
      <c r="J23" s="17"/>
      <c r="K23" s="17"/>
      <c r="L23" s="17"/>
      <c r="M23" s="17"/>
      <c r="N23" s="17"/>
      <c r="O23" s="17"/>
      <c r="P23" s="19"/>
    </row>
    <row r="24" spans="1:16" s="33" customFormat="1" ht="30">
      <c r="A24" s="119">
        <v>4</v>
      </c>
      <c r="B24" s="172" t="s">
        <v>304</v>
      </c>
      <c r="C24" s="181" t="s">
        <v>308</v>
      </c>
      <c r="D24" s="182" t="s">
        <v>54</v>
      </c>
      <c r="E24" s="183">
        <v>7</v>
      </c>
      <c r="F24" s="143"/>
      <c r="G24" s="17"/>
      <c r="H24" s="18"/>
      <c r="I24" s="17"/>
      <c r="J24" s="17"/>
      <c r="K24" s="17"/>
      <c r="L24" s="17"/>
      <c r="M24" s="17"/>
      <c r="N24" s="17"/>
      <c r="O24" s="17"/>
      <c r="P24" s="19"/>
    </row>
    <row r="25" spans="1:16" s="33" customFormat="1" ht="15">
      <c r="A25" s="119">
        <v>5</v>
      </c>
      <c r="B25" s="172" t="s">
        <v>304</v>
      </c>
      <c r="C25" s="181" t="s">
        <v>309</v>
      </c>
      <c r="D25" s="182" t="s">
        <v>88</v>
      </c>
      <c r="E25" s="183">
        <v>1</v>
      </c>
      <c r="F25" s="143"/>
      <c r="G25" s="17"/>
      <c r="H25" s="18"/>
      <c r="I25" s="17"/>
      <c r="J25" s="17"/>
      <c r="K25" s="17"/>
      <c r="L25" s="17"/>
      <c r="M25" s="17"/>
      <c r="N25" s="17"/>
      <c r="O25" s="17"/>
      <c r="P25" s="19"/>
    </row>
    <row r="26" spans="1:16" s="33" customFormat="1" ht="30">
      <c r="A26" s="119">
        <v>6</v>
      </c>
      <c r="B26" s="172" t="s">
        <v>304</v>
      </c>
      <c r="C26" s="181" t="s">
        <v>310</v>
      </c>
      <c r="D26" s="182" t="s">
        <v>54</v>
      </c>
      <c r="E26" s="183">
        <v>30</v>
      </c>
      <c r="F26" s="143"/>
      <c r="G26" s="17"/>
      <c r="H26" s="18"/>
      <c r="I26" s="17"/>
      <c r="J26" s="17"/>
      <c r="K26" s="17"/>
      <c r="L26" s="17"/>
      <c r="M26" s="17"/>
      <c r="N26" s="17"/>
      <c r="O26" s="17"/>
      <c r="P26" s="19"/>
    </row>
    <row r="27" spans="1:16" s="33" customFormat="1" ht="30">
      <c r="A27" s="119">
        <v>7</v>
      </c>
      <c r="B27" s="172" t="s">
        <v>304</v>
      </c>
      <c r="C27" s="181" t="s">
        <v>311</v>
      </c>
      <c r="D27" s="182" t="s">
        <v>54</v>
      </c>
      <c r="E27" s="183">
        <v>10</v>
      </c>
      <c r="F27" s="143"/>
      <c r="G27" s="17"/>
      <c r="H27" s="18"/>
      <c r="I27" s="17"/>
      <c r="J27" s="17"/>
      <c r="K27" s="17"/>
      <c r="L27" s="17"/>
      <c r="M27" s="17"/>
      <c r="N27" s="17"/>
      <c r="O27" s="17"/>
      <c r="P27" s="19"/>
    </row>
    <row r="28" spans="1:16" s="33" customFormat="1" ht="30">
      <c r="A28" s="119">
        <v>8</v>
      </c>
      <c r="B28" s="172" t="s">
        <v>304</v>
      </c>
      <c r="C28" s="181" t="s">
        <v>312</v>
      </c>
      <c r="D28" s="182" t="s">
        <v>54</v>
      </c>
      <c r="E28" s="183">
        <v>5</v>
      </c>
      <c r="F28" s="143"/>
      <c r="G28" s="17"/>
      <c r="H28" s="18"/>
      <c r="I28" s="17"/>
      <c r="J28" s="17"/>
      <c r="K28" s="17"/>
      <c r="L28" s="17"/>
      <c r="M28" s="17"/>
      <c r="N28" s="17"/>
      <c r="O28" s="17"/>
      <c r="P28" s="19"/>
    </row>
    <row r="29" spans="1:16" s="33" customFormat="1" ht="30">
      <c r="A29" s="119">
        <v>9</v>
      </c>
      <c r="B29" s="172" t="s">
        <v>304</v>
      </c>
      <c r="C29" s="181" t="s">
        <v>313</v>
      </c>
      <c r="D29" s="182" t="s">
        <v>54</v>
      </c>
      <c r="E29" s="183">
        <v>7</v>
      </c>
      <c r="F29" s="143"/>
      <c r="G29" s="17"/>
      <c r="H29" s="18"/>
      <c r="I29" s="17"/>
      <c r="J29" s="17"/>
      <c r="K29" s="17"/>
      <c r="L29" s="17"/>
      <c r="M29" s="17"/>
      <c r="N29" s="17"/>
      <c r="O29" s="17"/>
      <c r="P29" s="19"/>
    </row>
    <row r="30" spans="1:16" s="33" customFormat="1" ht="15">
      <c r="A30" s="119">
        <v>10</v>
      </c>
      <c r="B30" s="172" t="s">
        <v>304</v>
      </c>
      <c r="C30" s="181" t="s">
        <v>314</v>
      </c>
      <c r="D30" s="182" t="s">
        <v>90</v>
      </c>
      <c r="E30" s="183">
        <v>4</v>
      </c>
      <c r="F30" s="143"/>
      <c r="G30" s="17"/>
      <c r="H30" s="18"/>
      <c r="I30" s="17"/>
      <c r="J30" s="17"/>
      <c r="K30" s="17"/>
      <c r="L30" s="17"/>
      <c r="M30" s="17"/>
      <c r="N30" s="17"/>
      <c r="O30" s="17"/>
      <c r="P30" s="19"/>
    </row>
    <row r="31" spans="1:16" s="33" customFormat="1" ht="15">
      <c r="A31" s="119">
        <v>11</v>
      </c>
      <c r="B31" s="172" t="s">
        <v>304</v>
      </c>
      <c r="C31" s="181" t="s">
        <v>315</v>
      </c>
      <c r="D31" s="182" t="s">
        <v>90</v>
      </c>
      <c r="E31" s="183">
        <v>1</v>
      </c>
      <c r="F31" s="143"/>
      <c r="G31" s="17"/>
      <c r="H31" s="18"/>
      <c r="I31" s="17"/>
      <c r="J31" s="17"/>
      <c r="K31" s="17"/>
      <c r="L31" s="17"/>
      <c r="M31" s="17"/>
      <c r="N31" s="17"/>
      <c r="O31" s="17"/>
      <c r="P31" s="19"/>
    </row>
    <row r="32" spans="1:16" s="33" customFormat="1" ht="15">
      <c r="A32" s="119">
        <v>12</v>
      </c>
      <c r="B32" s="172" t="s">
        <v>304</v>
      </c>
      <c r="C32" s="181" t="s">
        <v>316</v>
      </c>
      <c r="D32" s="182" t="s">
        <v>90</v>
      </c>
      <c r="E32" s="183">
        <v>1</v>
      </c>
      <c r="F32" s="143"/>
      <c r="G32" s="17"/>
      <c r="H32" s="18"/>
      <c r="I32" s="17"/>
      <c r="J32" s="17"/>
      <c r="K32" s="17"/>
      <c r="L32" s="17"/>
      <c r="M32" s="17"/>
      <c r="N32" s="17"/>
      <c r="O32" s="17"/>
      <c r="P32" s="19"/>
    </row>
    <row r="33" spans="1:16" s="33" customFormat="1" ht="15">
      <c r="A33" s="119">
        <v>13</v>
      </c>
      <c r="B33" s="172" t="s">
        <v>304</v>
      </c>
      <c r="C33" s="181" t="s">
        <v>317</v>
      </c>
      <c r="D33" s="182" t="s">
        <v>90</v>
      </c>
      <c r="E33" s="183">
        <v>1</v>
      </c>
      <c r="F33" s="143"/>
      <c r="G33" s="17"/>
      <c r="H33" s="18"/>
      <c r="I33" s="17"/>
      <c r="J33" s="17"/>
      <c r="K33" s="17"/>
      <c r="L33" s="17"/>
      <c r="M33" s="17"/>
      <c r="N33" s="17"/>
      <c r="O33" s="17"/>
      <c r="P33" s="19"/>
    </row>
    <row r="34" spans="1:16" s="33" customFormat="1" ht="15">
      <c r="A34" s="119">
        <v>14</v>
      </c>
      <c r="B34" s="172" t="s">
        <v>304</v>
      </c>
      <c r="C34" s="181" t="s">
        <v>318</v>
      </c>
      <c r="D34" s="182" t="s">
        <v>88</v>
      </c>
      <c r="E34" s="183">
        <v>1</v>
      </c>
      <c r="F34" s="143"/>
      <c r="G34" s="17"/>
      <c r="H34" s="18"/>
      <c r="I34" s="17"/>
      <c r="J34" s="17"/>
      <c r="K34" s="17"/>
      <c r="L34" s="17"/>
      <c r="M34" s="17"/>
      <c r="N34" s="17"/>
      <c r="O34" s="17"/>
      <c r="P34" s="19"/>
    </row>
    <row r="35" spans="1:16" s="33" customFormat="1" ht="15">
      <c r="A35" s="119">
        <v>15</v>
      </c>
      <c r="B35" s="172" t="s">
        <v>304</v>
      </c>
      <c r="C35" s="181" t="s">
        <v>71</v>
      </c>
      <c r="D35" s="182" t="s">
        <v>76</v>
      </c>
      <c r="E35" s="183">
        <v>1</v>
      </c>
      <c r="F35" s="143"/>
      <c r="G35" s="17"/>
      <c r="H35" s="18"/>
      <c r="I35" s="17"/>
      <c r="J35" s="17"/>
      <c r="K35" s="17"/>
      <c r="L35" s="17"/>
      <c r="M35" s="17"/>
      <c r="N35" s="17"/>
      <c r="O35" s="17"/>
      <c r="P35" s="19"/>
    </row>
    <row r="36" spans="1:16" s="33" customFormat="1" ht="30">
      <c r="A36" s="119">
        <v>16</v>
      </c>
      <c r="B36" s="172" t="s">
        <v>304</v>
      </c>
      <c r="C36" s="184" t="s">
        <v>319</v>
      </c>
      <c r="D36" s="182" t="s">
        <v>88</v>
      </c>
      <c r="E36" s="183">
        <v>1</v>
      </c>
      <c r="F36" s="143"/>
      <c r="G36" s="17"/>
      <c r="H36" s="18"/>
      <c r="I36" s="17"/>
      <c r="J36" s="17"/>
      <c r="K36" s="17"/>
      <c r="L36" s="17"/>
      <c r="M36" s="17"/>
      <c r="N36" s="17"/>
      <c r="O36" s="17"/>
      <c r="P36" s="19"/>
    </row>
    <row r="37" spans="1:16" s="33" customFormat="1" ht="15">
      <c r="A37" s="119">
        <v>17</v>
      </c>
      <c r="B37" s="172" t="s">
        <v>304</v>
      </c>
      <c r="C37" s="181" t="s">
        <v>72</v>
      </c>
      <c r="D37" s="182" t="s">
        <v>54</v>
      </c>
      <c r="E37" s="185">
        <v>52</v>
      </c>
      <c r="F37" s="143"/>
      <c r="G37" s="17"/>
      <c r="H37" s="18"/>
      <c r="I37" s="17"/>
      <c r="J37" s="17"/>
      <c r="K37" s="17"/>
      <c r="L37" s="17"/>
      <c r="M37" s="17"/>
      <c r="N37" s="17"/>
      <c r="O37" s="17"/>
      <c r="P37" s="19"/>
    </row>
    <row r="38" spans="1:16" s="33" customFormat="1" ht="15">
      <c r="A38" s="144"/>
      <c r="B38" s="172"/>
      <c r="C38" s="146" t="s">
        <v>320</v>
      </c>
      <c r="D38" s="119"/>
      <c r="E38" s="119"/>
      <c r="F38" s="143"/>
      <c r="G38" s="17"/>
      <c r="H38" s="18"/>
      <c r="I38" s="17"/>
      <c r="J38" s="17"/>
      <c r="K38" s="17"/>
      <c r="L38" s="17"/>
      <c r="M38" s="17"/>
      <c r="N38" s="17"/>
      <c r="O38" s="17"/>
      <c r="P38" s="19"/>
    </row>
    <row r="39" spans="1:16" s="33" customFormat="1" ht="30">
      <c r="A39" s="119">
        <v>1</v>
      </c>
      <c r="B39" s="172" t="s">
        <v>304</v>
      </c>
      <c r="C39" s="181" t="s">
        <v>321</v>
      </c>
      <c r="D39" s="182" t="s">
        <v>54</v>
      </c>
      <c r="E39" s="182">
        <v>12</v>
      </c>
      <c r="F39" s="143"/>
      <c r="G39" s="17"/>
      <c r="H39" s="18"/>
      <c r="I39" s="17"/>
      <c r="J39" s="17"/>
      <c r="K39" s="17"/>
      <c r="L39" s="17"/>
      <c r="M39" s="17"/>
      <c r="N39" s="17"/>
      <c r="O39" s="17"/>
      <c r="P39" s="19"/>
    </row>
    <row r="40" spans="1:16" s="33" customFormat="1" ht="30">
      <c r="A40" s="119">
        <v>2</v>
      </c>
      <c r="B40" s="172" t="s">
        <v>304</v>
      </c>
      <c r="C40" s="181" t="s">
        <v>305</v>
      </c>
      <c r="D40" s="182" t="s">
        <v>54</v>
      </c>
      <c r="E40" s="183">
        <v>68</v>
      </c>
      <c r="F40" s="143"/>
      <c r="G40" s="17"/>
      <c r="H40" s="18"/>
      <c r="I40" s="17"/>
      <c r="J40" s="17"/>
      <c r="K40" s="17"/>
      <c r="L40" s="17"/>
      <c r="M40" s="17"/>
      <c r="N40" s="17"/>
      <c r="O40" s="17"/>
      <c r="P40" s="19"/>
    </row>
    <row r="41" spans="1:16" s="33" customFormat="1" ht="15">
      <c r="A41" s="119">
        <v>3</v>
      </c>
      <c r="B41" s="172" t="s">
        <v>304</v>
      </c>
      <c r="C41" s="181" t="s">
        <v>309</v>
      </c>
      <c r="D41" s="182" t="s">
        <v>88</v>
      </c>
      <c r="E41" s="183">
        <v>1</v>
      </c>
      <c r="F41" s="143"/>
      <c r="G41" s="17"/>
      <c r="H41" s="18"/>
      <c r="I41" s="17"/>
      <c r="J41" s="17"/>
      <c r="K41" s="17"/>
      <c r="L41" s="17"/>
      <c r="M41" s="17"/>
      <c r="N41" s="17"/>
      <c r="O41" s="17"/>
      <c r="P41" s="19"/>
    </row>
    <row r="42" spans="1:16" s="33" customFormat="1" ht="30">
      <c r="A42" s="119">
        <v>4</v>
      </c>
      <c r="B42" s="172" t="s">
        <v>304</v>
      </c>
      <c r="C42" s="184" t="s">
        <v>322</v>
      </c>
      <c r="D42" s="182" t="s">
        <v>54</v>
      </c>
      <c r="E42" s="183">
        <v>12</v>
      </c>
      <c r="F42" s="143"/>
      <c r="G42" s="17"/>
      <c r="H42" s="18"/>
      <c r="I42" s="17"/>
      <c r="J42" s="17"/>
      <c r="K42" s="17"/>
      <c r="L42" s="17"/>
      <c r="M42" s="17"/>
      <c r="N42" s="17"/>
      <c r="O42" s="17"/>
      <c r="P42" s="19"/>
    </row>
    <row r="43" spans="1:16" s="33" customFormat="1" ht="30">
      <c r="A43" s="119">
        <v>5</v>
      </c>
      <c r="B43" s="172" t="s">
        <v>304</v>
      </c>
      <c r="C43" s="184" t="s">
        <v>323</v>
      </c>
      <c r="D43" s="182" t="s">
        <v>54</v>
      </c>
      <c r="E43" s="183">
        <v>68</v>
      </c>
      <c r="F43" s="143"/>
      <c r="G43" s="17"/>
      <c r="H43" s="18"/>
      <c r="I43" s="17"/>
      <c r="J43" s="17"/>
      <c r="K43" s="17"/>
      <c r="L43" s="17"/>
      <c r="M43" s="17"/>
      <c r="N43" s="17"/>
      <c r="O43" s="17"/>
      <c r="P43" s="19"/>
    </row>
    <row r="44" spans="1:16" s="33" customFormat="1" ht="15">
      <c r="A44" s="119">
        <v>6</v>
      </c>
      <c r="B44" s="172" t="s">
        <v>304</v>
      </c>
      <c r="C44" s="181" t="s">
        <v>324</v>
      </c>
      <c r="D44" s="182" t="s">
        <v>90</v>
      </c>
      <c r="E44" s="183">
        <v>16</v>
      </c>
      <c r="F44" s="143"/>
      <c r="G44" s="17"/>
      <c r="H44" s="18"/>
      <c r="I44" s="17"/>
      <c r="J44" s="17"/>
      <c r="K44" s="17"/>
      <c r="L44" s="17"/>
      <c r="M44" s="17"/>
      <c r="N44" s="17"/>
      <c r="O44" s="17"/>
      <c r="P44" s="19"/>
    </row>
    <row r="45" spans="1:16" s="33" customFormat="1" ht="15">
      <c r="A45" s="119">
        <v>7</v>
      </c>
      <c r="B45" s="172" t="s">
        <v>304</v>
      </c>
      <c r="C45" s="181" t="s">
        <v>318</v>
      </c>
      <c r="D45" s="182" t="s">
        <v>88</v>
      </c>
      <c r="E45" s="183">
        <v>1</v>
      </c>
      <c r="F45" s="143"/>
      <c r="G45" s="17"/>
      <c r="H45" s="18"/>
      <c r="I45" s="17"/>
      <c r="J45" s="17"/>
      <c r="K45" s="17"/>
      <c r="L45" s="17"/>
      <c r="M45" s="17"/>
      <c r="N45" s="17"/>
      <c r="O45" s="17"/>
      <c r="P45" s="19"/>
    </row>
    <row r="46" spans="1:16" s="33" customFormat="1" ht="30">
      <c r="A46" s="119">
        <v>8</v>
      </c>
      <c r="B46" s="172" t="s">
        <v>304</v>
      </c>
      <c r="C46" s="184" t="s">
        <v>319</v>
      </c>
      <c r="D46" s="182" t="s">
        <v>88</v>
      </c>
      <c r="E46" s="183">
        <v>1</v>
      </c>
      <c r="F46" s="143"/>
      <c r="G46" s="17"/>
      <c r="H46" s="18"/>
      <c r="I46" s="17"/>
      <c r="J46" s="17"/>
      <c r="K46" s="17"/>
      <c r="L46" s="17"/>
      <c r="M46" s="17"/>
      <c r="N46" s="17"/>
      <c r="O46" s="17"/>
      <c r="P46" s="19"/>
    </row>
    <row r="47" spans="1:16" s="33" customFormat="1" ht="15">
      <c r="A47" s="119">
        <v>9</v>
      </c>
      <c r="B47" s="172" t="s">
        <v>304</v>
      </c>
      <c r="C47" s="186" t="s">
        <v>73</v>
      </c>
      <c r="D47" s="187" t="s">
        <v>76</v>
      </c>
      <c r="E47" s="183">
        <v>12</v>
      </c>
      <c r="F47" s="143"/>
      <c r="G47" s="17"/>
      <c r="H47" s="18"/>
      <c r="I47" s="17"/>
      <c r="J47" s="17"/>
      <c r="K47" s="17"/>
      <c r="L47" s="17"/>
      <c r="M47" s="17"/>
      <c r="N47" s="17"/>
      <c r="O47" s="17"/>
      <c r="P47" s="19"/>
    </row>
    <row r="48" spans="1:16" s="33" customFormat="1" ht="15">
      <c r="A48" s="119">
        <v>10</v>
      </c>
      <c r="B48" s="172" t="s">
        <v>304</v>
      </c>
      <c r="C48" s="186" t="s">
        <v>74</v>
      </c>
      <c r="D48" s="187" t="s">
        <v>76</v>
      </c>
      <c r="E48" s="183">
        <v>12</v>
      </c>
      <c r="F48" s="143"/>
      <c r="G48" s="17"/>
      <c r="H48" s="18"/>
      <c r="I48" s="17"/>
      <c r="J48" s="17"/>
      <c r="K48" s="17"/>
      <c r="L48" s="17"/>
      <c r="M48" s="17"/>
      <c r="N48" s="17"/>
      <c r="O48" s="17"/>
      <c r="P48" s="19"/>
    </row>
    <row r="49" spans="1:16" s="33" customFormat="1" ht="15.75" thickBot="1">
      <c r="A49" s="119">
        <v>11</v>
      </c>
      <c r="B49" s="172" t="s">
        <v>304</v>
      </c>
      <c r="C49" s="181" t="s">
        <v>72</v>
      </c>
      <c r="D49" s="182" t="s">
        <v>54</v>
      </c>
      <c r="E49" s="185">
        <v>78</v>
      </c>
      <c r="F49" s="143"/>
      <c r="G49" s="17"/>
      <c r="H49" s="18"/>
      <c r="I49" s="17"/>
      <c r="J49" s="17"/>
      <c r="K49" s="17"/>
      <c r="L49" s="17"/>
      <c r="M49" s="17"/>
      <c r="N49" s="17"/>
      <c r="O49" s="17"/>
      <c r="P49" s="19"/>
    </row>
    <row r="50" spans="1:16" ht="15" thickBot="1">
      <c r="A50" s="262" t="s">
        <v>59</v>
      </c>
      <c r="B50" s="263"/>
      <c r="C50" s="263"/>
      <c r="D50" s="263"/>
      <c r="E50" s="263"/>
      <c r="F50" s="264"/>
      <c r="G50" s="264"/>
      <c r="H50" s="264"/>
      <c r="I50" s="264"/>
      <c r="J50" s="264"/>
      <c r="K50" s="265"/>
      <c r="L50" s="108"/>
      <c r="M50" s="108"/>
      <c r="N50" s="108"/>
      <c r="O50" s="108"/>
      <c r="P50" s="109"/>
    </row>
    <row r="51" spans="3:5" s="21" customFormat="1" ht="12.75">
      <c r="C51" s="22"/>
      <c r="D51" s="22"/>
      <c r="E51" s="103"/>
    </row>
    <row r="52" spans="1:15" s="21" customFormat="1" ht="12.75">
      <c r="A52" s="261" t="s">
        <v>56</v>
      </c>
      <c r="B52" s="261"/>
      <c r="C52" s="30"/>
      <c r="D52" s="266"/>
      <c r="E52" s="253"/>
      <c r="G52" s="261" t="s">
        <v>6</v>
      </c>
      <c r="H52" s="261"/>
      <c r="I52" s="267"/>
      <c r="J52" s="267"/>
      <c r="K52" s="267"/>
      <c r="L52" s="267"/>
      <c r="M52" s="267"/>
      <c r="N52" s="268"/>
      <c r="O52" s="261"/>
    </row>
    <row r="53" spans="3:11" s="21" customFormat="1" ht="12.75">
      <c r="C53" s="31" t="s">
        <v>26</v>
      </c>
      <c r="D53" s="22"/>
      <c r="E53" s="22"/>
      <c r="K53" s="31" t="s">
        <v>26</v>
      </c>
    </row>
    <row r="54" spans="3:5" s="21" customFormat="1" ht="12.75">
      <c r="C54" s="22"/>
      <c r="D54" s="22"/>
      <c r="E54" s="22"/>
    </row>
    <row r="55" spans="1:8" s="21" customFormat="1" ht="12.75">
      <c r="A55" s="261" t="s">
        <v>5</v>
      </c>
      <c r="B55" s="261"/>
      <c r="C55" s="22"/>
      <c r="D55" s="22"/>
      <c r="E55" s="22"/>
      <c r="G55" s="261" t="s">
        <v>5</v>
      </c>
      <c r="H55" s="261"/>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sheetData>
  <sheetProtection/>
  <mergeCells count="25">
    <mergeCell ref="A55:B55"/>
    <mergeCell ref="G55:H55"/>
    <mergeCell ref="L17:P17"/>
    <mergeCell ref="A50:K50"/>
    <mergeCell ref="A52:B52"/>
    <mergeCell ref="D52:E52"/>
    <mergeCell ref="G52:H52"/>
    <mergeCell ref="I52:M52"/>
    <mergeCell ref="N52:O52"/>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conditionalFormatting sqref="C34:C35 C37">
    <cfRule type="expression" priority="1" dxfId="0" stopIfTrue="1">
      <formula>'Ū 2-1'!#REF!="tx"</formula>
    </cfRule>
  </conditionalFormatting>
  <printOptions/>
  <pageMargins left="0.48" right="0.4330708661417323" top="0.7480314960629921" bottom="0.6692913385826772" header="0.5118110236220472" footer="0.4330708661417323"/>
  <pageSetup horizontalDpi="600" verticalDpi="600" orientation="landscape" paperSize="9" scale="59" r:id="rId1"/>
  <headerFooter alignWithMargins="0">
    <oddFooter>&amp;R&amp;P lapa</oddFooter>
  </headerFooter>
  <rowBreaks count="1" manualBreakCount="1">
    <brk id="37" max="15" man="1"/>
  </rowBreaks>
</worksheet>
</file>

<file path=xl/worksheets/sheet13.xml><?xml version="1.0" encoding="utf-8"?>
<worksheet xmlns="http://schemas.openxmlformats.org/spreadsheetml/2006/main" xmlns:r="http://schemas.openxmlformats.org/officeDocument/2006/relationships">
  <dimension ref="A1:P352"/>
  <sheetViews>
    <sheetView view="pageBreakPreview" zoomScaleSheetLayoutView="100" zoomScalePageLayoutView="0" workbookViewId="0" topLeftCell="A18">
      <selection activeCell="I28" sqref="I28"/>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2"/>
      <c r="B6" s="112"/>
      <c r="C6" s="112"/>
      <c r="D6" s="112"/>
      <c r="E6" s="112"/>
      <c r="F6" s="112"/>
      <c r="G6" s="112"/>
      <c r="H6" s="112"/>
      <c r="I6" s="112"/>
      <c r="J6" s="112"/>
      <c r="K6" s="112"/>
      <c r="L6" s="112"/>
      <c r="M6" s="112"/>
      <c r="N6" s="112"/>
      <c r="O6" s="112"/>
      <c r="P6" s="112"/>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2"/>
      <c r="L11" s="112"/>
      <c r="M11" s="112"/>
      <c r="N11" s="112"/>
      <c r="O11" s="112"/>
      <c r="P11" s="112"/>
    </row>
    <row r="12" spans="1:16" s="21" customFormat="1" ht="6" customHeight="1">
      <c r="A12" s="112"/>
      <c r="B12" s="112"/>
      <c r="C12" s="112"/>
      <c r="D12" s="112"/>
      <c r="E12" s="112"/>
      <c r="F12" s="112"/>
      <c r="G12" s="112"/>
      <c r="H12" s="112"/>
      <c r="I12" s="112"/>
      <c r="J12" s="112"/>
      <c r="K12" s="112"/>
      <c r="L12" s="112"/>
      <c r="M12" s="112"/>
      <c r="N12" s="112"/>
      <c r="O12" s="112"/>
      <c r="P12" s="112"/>
    </row>
    <row r="13" spans="1:16" s="21" customFormat="1" ht="12.75" customHeight="1">
      <c r="A13" s="252" t="s">
        <v>325</v>
      </c>
      <c r="B13" s="252"/>
      <c r="C13" s="252"/>
      <c r="D13" s="252"/>
      <c r="E13" s="252"/>
      <c r="F13" s="252"/>
      <c r="G13" s="252"/>
      <c r="H13" s="252"/>
      <c r="I13" s="252"/>
      <c r="J13" s="252"/>
      <c r="K13" s="252"/>
      <c r="L13" s="252"/>
      <c r="M13" s="252"/>
      <c r="N13" s="252"/>
      <c r="O13" s="252"/>
      <c r="P13" s="252"/>
    </row>
    <row r="14" spans="1:16" s="21" customFormat="1" ht="12.75" customHeight="1">
      <c r="A14" s="252" t="s">
        <v>326</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88"/>
      <c r="B20" s="189"/>
      <c r="C20" s="146" t="s">
        <v>327</v>
      </c>
      <c r="D20" s="190"/>
      <c r="E20" s="191"/>
      <c r="F20" s="27"/>
      <c r="G20" s="27"/>
      <c r="H20" s="27"/>
      <c r="I20" s="27"/>
      <c r="J20" s="27"/>
      <c r="K20" s="27"/>
      <c r="L20" s="27"/>
      <c r="M20" s="27"/>
      <c r="N20" s="27"/>
      <c r="O20" s="27"/>
      <c r="P20" s="28"/>
    </row>
    <row r="21" spans="1:16" s="33" customFormat="1" ht="30">
      <c r="A21" s="119">
        <v>1</v>
      </c>
      <c r="B21" s="172" t="s">
        <v>304</v>
      </c>
      <c r="C21" s="181" t="s">
        <v>328</v>
      </c>
      <c r="D21" s="182" t="s">
        <v>54</v>
      </c>
      <c r="E21" s="182">
        <v>30</v>
      </c>
      <c r="F21" s="12"/>
      <c r="G21" s="17"/>
      <c r="H21" s="18"/>
      <c r="I21" s="17"/>
      <c r="J21" s="17"/>
      <c r="K21" s="17"/>
      <c r="L21" s="17"/>
      <c r="M21" s="17"/>
      <c r="N21" s="17"/>
      <c r="O21" s="17"/>
      <c r="P21" s="19"/>
    </row>
    <row r="22" spans="1:16" s="33" customFormat="1" ht="30">
      <c r="A22" s="119">
        <v>2</v>
      </c>
      <c r="B22" s="172" t="s">
        <v>304</v>
      </c>
      <c r="C22" s="181" t="s">
        <v>329</v>
      </c>
      <c r="D22" s="182" t="s">
        <v>54</v>
      </c>
      <c r="E22" s="182">
        <v>40</v>
      </c>
      <c r="F22" s="12"/>
      <c r="G22" s="17"/>
      <c r="H22" s="18"/>
      <c r="I22" s="17"/>
      <c r="J22" s="17"/>
      <c r="K22" s="17"/>
      <c r="L22" s="17"/>
      <c r="M22" s="17"/>
      <c r="N22" s="17"/>
      <c r="O22" s="17"/>
      <c r="P22" s="19"/>
    </row>
    <row r="23" spans="1:16" s="33" customFormat="1" ht="30">
      <c r="A23" s="119">
        <v>3</v>
      </c>
      <c r="B23" s="172" t="s">
        <v>304</v>
      </c>
      <c r="C23" s="181" t="s">
        <v>330</v>
      </c>
      <c r="D23" s="182" t="s">
        <v>54</v>
      </c>
      <c r="E23" s="183">
        <v>10</v>
      </c>
      <c r="F23" s="12"/>
      <c r="G23" s="17"/>
      <c r="H23" s="18"/>
      <c r="I23" s="17"/>
      <c r="J23" s="17"/>
      <c r="K23" s="17"/>
      <c r="L23" s="17"/>
      <c r="M23" s="17"/>
      <c r="N23" s="17"/>
      <c r="O23" s="17"/>
      <c r="P23" s="19"/>
    </row>
    <row r="24" spans="1:16" s="33" customFormat="1" ht="30">
      <c r="A24" s="119">
        <v>4</v>
      </c>
      <c r="B24" s="172" t="s">
        <v>304</v>
      </c>
      <c r="C24" s="181" t="s">
        <v>331</v>
      </c>
      <c r="D24" s="182" t="s">
        <v>54</v>
      </c>
      <c r="E24" s="183">
        <v>7</v>
      </c>
      <c r="F24" s="12"/>
      <c r="G24" s="17"/>
      <c r="H24" s="18"/>
      <c r="I24" s="17"/>
      <c r="J24" s="17"/>
      <c r="K24" s="17"/>
      <c r="L24" s="17"/>
      <c r="M24" s="17"/>
      <c r="N24" s="17"/>
      <c r="O24" s="17"/>
      <c r="P24" s="19"/>
    </row>
    <row r="25" spans="1:16" s="33" customFormat="1" ht="15">
      <c r="A25" s="119">
        <v>5</v>
      </c>
      <c r="B25" s="172" t="s">
        <v>304</v>
      </c>
      <c r="C25" s="181" t="s">
        <v>309</v>
      </c>
      <c r="D25" s="182" t="s">
        <v>88</v>
      </c>
      <c r="E25" s="183">
        <v>1</v>
      </c>
      <c r="F25" s="12"/>
      <c r="G25" s="17"/>
      <c r="H25" s="18"/>
      <c r="I25" s="17"/>
      <c r="J25" s="17"/>
      <c r="K25" s="17"/>
      <c r="L25" s="17"/>
      <c r="M25" s="17"/>
      <c r="N25" s="17"/>
      <c r="O25" s="17"/>
      <c r="P25" s="19"/>
    </row>
    <row r="26" spans="1:16" s="33" customFormat="1" ht="30">
      <c r="A26" s="119">
        <v>6</v>
      </c>
      <c r="B26" s="172" t="s">
        <v>304</v>
      </c>
      <c r="C26" s="181" t="s">
        <v>332</v>
      </c>
      <c r="D26" s="182" t="s">
        <v>54</v>
      </c>
      <c r="E26" s="183">
        <v>30</v>
      </c>
      <c r="F26" s="12"/>
      <c r="G26" s="203"/>
      <c r="H26" s="204"/>
      <c r="I26" s="204"/>
      <c r="J26" s="204"/>
      <c r="K26" s="204"/>
      <c r="L26" s="204"/>
      <c r="M26" s="204"/>
      <c r="N26" s="204"/>
      <c r="O26" s="204"/>
      <c r="P26" s="19"/>
    </row>
    <row r="27" spans="1:16" s="33" customFormat="1" ht="30">
      <c r="A27" s="119">
        <v>7</v>
      </c>
      <c r="B27" s="172" t="s">
        <v>304</v>
      </c>
      <c r="C27" s="181" t="s">
        <v>333</v>
      </c>
      <c r="D27" s="182" t="s">
        <v>54</v>
      </c>
      <c r="E27" s="183">
        <v>40</v>
      </c>
      <c r="F27" s="12"/>
      <c r="G27" s="204"/>
      <c r="H27" s="204"/>
      <c r="I27" s="204"/>
      <c r="J27" s="204"/>
      <c r="K27" s="204"/>
      <c r="L27" s="204"/>
      <c r="M27" s="204"/>
      <c r="N27" s="204"/>
      <c r="O27" s="204"/>
      <c r="P27" s="19"/>
    </row>
    <row r="28" spans="1:16" s="33" customFormat="1" ht="30">
      <c r="A28" s="119">
        <v>8</v>
      </c>
      <c r="B28" s="172" t="s">
        <v>304</v>
      </c>
      <c r="C28" s="181" t="s">
        <v>334</v>
      </c>
      <c r="D28" s="182" t="s">
        <v>54</v>
      </c>
      <c r="E28" s="183">
        <v>10</v>
      </c>
      <c r="F28" s="12"/>
      <c r="G28" s="204"/>
      <c r="H28" s="204"/>
      <c r="I28" s="204"/>
      <c r="J28" s="204"/>
      <c r="K28" s="204"/>
      <c r="L28" s="204"/>
      <c r="M28" s="204"/>
      <c r="N28" s="204"/>
      <c r="O28" s="204"/>
      <c r="P28" s="19"/>
    </row>
    <row r="29" spans="1:16" s="33" customFormat="1" ht="30">
      <c r="A29" s="119">
        <v>9</v>
      </c>
      <c r="B29" s="172" t="s">
        <v>304</v>
      </c>
      <c r="C29" s="181" t="s">
        <v>335</v>
      </c>
      <c r="D29" s="182" t="s">
        <v>54</v>
      </c>
      <c r="E29" s="183">
        <v>7</v>
      </c>
      <c r="F29" s="12"/>
      <c r="G29" s="204"/>
      <c r="H29" s="204"/>
      <c r="I29" s="204"/>
      <c r="J29" s="204"/>
      <c r="K29" s="204"/>
      <c r="L29" s="204"/>
      <c r="M29" s="204"/>
      <c r="N29" s="204"/>
      <c r="O29" s="204"/>
      <c r="P29" s="19"/>
    </row>
    <row r="30" spans="1:16" s="33" customFormat="1" ht="15">
      <c r="A30" s="119">
        <v>10</v>
      </c>
      <c r="B30" s="172" t="s">
        <v>304</v>
      </c>
      <c r="C30" s="181" t="s">
        <v>336</v>
      </c>
      <c r="D30" s="182" t="s">
        <v>90</v>
      </c>
      <c r="E30" s="183">
        <v>5</v>
      </c>
      <c r="F30" s="12"/>
      <c r="G30" s="17"/>
      <c r="H30" s="18"/>
      <c r="I30" s="17"/>
      <c r="J30" s="17"/>
      <c r="K30" s="17"/>
      <c r="L30" s="17"/>
      <c r="M30" s="17"/>
      <c r="N30" s="17"/>
      <c r="O30" s="17"/>
      <c r="P30" s="19"/>
    </row>
    <row r="31" spans="1:16" s="33" customFormat="1" ht="15">
      <c r="A31" s="119">
        <v>11</v>
      </c>
      <c r="B31" s="172" t="s">
        <v>304</v>
      </c>
      <c r="C31" s="181" t="s">
        <v>314</v>
      </c>
      <c r="D31" s="182" t="s">
        <v>90</v>
      </c>
      <c r="E31" s="183">
        <v>6</v>
      </c>
      <c r="F31" s="12"/>
      <c r="G31" s="17"/>
      <c r="H31" s="18"/>
      <c r="I31" s="17"/>
      <c r="J31" s="17"/>
      <c r="K31" s="17"/>
      <c r="L31" s="17"/>
      <c r="M31" s="17"/>
      <c r="N31" s="17"/>
      <c r="O31" s="17"/>
      <c r="P31" s="19"/>
    </row>
    <row r="32" spans="1:16" s="33" customFormat="1" ht="15">
      <c r="A32" s="119">
        <v>12</v>
      </c>
      <c r="B32" s="172" t="s">
        <v>304</v>
      </c>
      <c r="C32" s="181" t="s">
        <v>337</v>
      </c>
      <c r="D32" s="182" t="s">
        <v>90</v>
      </c>
      <c r="E32" s="183">
        <v>1</v>
      </c>
      <c r="F32" s="12"/>
      <c r="G32" s="17"/>
      <c r="H32" s="18"/>
      <c r="I32" s="17"/>
      <c r="J32" s="17"/>
      <c r="K32" s="17"/>
      <c r="L32" s="17"/>
      <c r="M32" s="17"/>
      <c r="N32" s="17"/>
      <c r="O32" s="17"/>
      <c r="P32" s="19"/>
    </row>
    <row r="33" spans="1:16" s="33" customFormat="1" ht="15">
      <c r="A33" s="119">
        <v>13</v>
      </c>
      <c r="B33" s="172" t="s">
        <v>304</v>
      </c>
      <c r="C33" s="181" t="s">
        <v>315</v>
      </c>
      <c r="D33" s="182" t="s">
        <v>90</v>
      </c>
      <c r="E33" s="183">
        <v>1</v>
      </c>
      <c r="F33" s="12"/>
      <c r="G33" s="17"/>
      <c r="H33" s="18"/>
      <c r="I33" s="17"/>
      <c r="J33" s="17"/>
      <c r="K33" s="17"/>
      <c r="L33" s="17"/>
      <c r="M33" s="17"/>
      <c r="N33" s="17"/>
      <c r="O33" s="17"/>
      <c r="P33" s="19"/>
    </row>
    <row r="34" spans="1:16" s="33" customFormat="1" ht="15">
      <c r="A34" s="119">
        <v>14</v>
      </c>
      <c r="B34" s="172" t="s">
        <v>304</v>
      </c>
      <c r="C34" s="181" t="s">
        <v>338</v>
      </c>
      <c r="D34" s="182" t="s">
        <v>90</v>
      </c>
      <c r="E34" s="183">
        <v>1</v>
      </c>
      <c r="F34" s="12"/>
      <c r="G34" s="17"/>
      <c r="H34" s="18"/>
      <c r="I34" s="17"/>
      <c r="J34" s="17"/>
      <c r="K34" s="17"/>
      <c r="L34" s="17"/>
      <c r="M34" s="17"/>
      <c r="N34" s="17"/>
      <c r="O34" s="17"/>
      <c r="P34" s="19"/>
    </row>
    <row r="35" spans="1:16" s="33" customFormat="1" ht="15">
      <c r="A35" s="119">
        <v>15</v>
      </c>
      <c r="B35" s="172" t="s">
        <v>304</v>
      </c>
      <c r="C35" s="181" t="s">
        <v>339</v>
      </c>
      <c r="D35" s="182" t="s">
        <v>90</v>
      </c>
      <c r="E35" s="183">
        <v>4</v>
      </c>
      <c r="F35" s="12"/>
      <c r="G35" s="17"/>
      <c r="H35" s="18"/>
      <c r="I35" s="17"/>
      <c r="J35" s="17"/>
      <c r="K35" s="17"/>
      <c r="L35" s="17"/>
      <c r="M35" s="17"/>
      <c r="N35" s="17"/>
      <c r="O35" s="17"/>
      <c r="P35" s="19"/>
    </row>
    <row r="36" spans="1:16" s="33" customFormat="1" ht="15">
      <c r="A36" s="119">
        <v>16</v>
      </c>
      <c r="B36" s="172" t="s">
        <v>304</v>
      </c>
      <c r="C36" s="181" t="s">
        <v>340</v>
      </c>
      <c r="D36" s="182" t="s">
        <v>90</v>
      </c>
      <c r="E36" s="183">
        <v>1</v>
      </c>
      <c r="F36" s="12"/>
      <c r="G36" s="17"/>
      <c r="H36" s="18"/>
      <c r="I36" s="17"/>
      <c r="J36" s="17"/>
      <c r="K36" s="17"/>
      <c r="L36" s="17"/>
      <c r="M36" s="17"/>
      <c r="N36" s="17"/>
      <c r="O36" s="17"/>
      <c r="P36" s="19"/>
    </row>
    <row r="37" spans="1:16" s="33" customFormat="1" ht="15">
      <c r="A37" s="119">
        <v>17</v>
      </c>
      <c r="B37" s="172" t="s">
        <v>304</v>
      </c>
      <c r="C37" s="181" t="s">
        <v>318</v>
      </c>
      <c r="D37" s="182" t="s">
        <v>88</v>
      </c>
      <c r="E37" s="183">
        <v>1</v>
      </c>
      <c r="F37" s="12"/>
      <c r="G37" s="17"/>
      <c r="H37" s="18"/>
      <c r="I37" s="17"/>
      <c r="J37" s="17"/>
      <c r="K37" s="17"/>
      <c r="L37" s="17"/>
      <c r="M37" s="17"/>
      <c r="N37" s="17"/>
      <c r="O37" s="17"/>
      <c r="P37" s="19"/>
    </row>
    <row r="38" spans="1:16" s="33" customFormat="1" ht="30">
      <c r="A38" s="119">
        <v>18</v>
      </c>
      <c r="B38" s="172" t="s">
        <v>304</v>
      </c>
      <c r="C38" s="184" t="s">
        <v>319</v>
      </c>
      <c r="D38" s="182" t="s">
        <v>88</v>
      </c>
      <c r="E38" s="183">
        <v>1</v>
      </c>
      <c r="F38" s="12"/>
      <c r="G38" s="17"/>
      <c r="H38" s="18"/>
      <c r="I38" s="17"/>
      <c r="J38" s="17"/>
      <c r="K38" s="17"/>
      <c r="L38" s="17"/>
      <c r="M38" s="17"/>
      <c r="N38" s="17"/>
      <c r="O38" s="17"/>
      <c r="P38" s="19"/>
    </row>
    <row r="39" spans="1:16" s="33" customFormat="1" ht="15">
      <c r="A39" s="119">
        <v>19</v>
      </c>
      <c r="B39" s="172" t="s">
        <v>304</v>
      </c>
      <c r="C39" s="192" t="s">
        <v>341</v>
      </c>
      <c r="D39" s="182" t="s">
        <v>88</v>
      </c>
      <c r="E39" s="183">
        <v>1</v>
      </c>
      <c r="F39" s="12"/>
      <c r="G39" s="17"/>
      <c r="H39" s="18"/>
      <c r="I39" s="17"/>
      <c r="J39" s="17"/>
      <c r="K39" s="17"/>
      <c r="L39" s="17"/>
      <c r="M39" s="17"/>
      <c r="N39" s="17"/>
      <c r="O39" s="17"/>
      <c r="P39" s="19"/>
    </row>
    <row r="40" spans="1:16" s="33" customFormat="1" ht="15">
      <c r="A40" s="119">
        <v>20</v>
      </c>
      <c r="B40" s="172" t="s">
        <v>304</v>
      </c>
      <c r="C40" s="181" t="s">
        <v>72</v>
      </c>
      <c r="D40" s="182" t="s">
        <v>54</v>
      </c>
      <c r="E40" s="183">
        <v>87</v>
      </c>
      <c r="F40" s="12"/>
      <c r="G40" s="17"/>
      <c r="H40" s="18"/>
      <c r="I40" s="17"/>
      <c r="J40" s="17"/>
      <c r="K40" s="17"/>
      <c r="L40" s="17"/>
      <c r="M40" s="17"/>
      <c r="N40" s="17"/>
      <c r="O40" s="17"/>
      <c r="P40" s="19"/>
    </row>
    <row r="41" spans="1:16" s="33" customFormat="1" ht="15">
      <c r="A41" s="188"/>
      <c r="B41" s="172"/>
      <c r="C41" s="146" t="s">
        <v>342</v>
      </c>
      <c r="D41" s="119"/>
      <c r="E41" s="119"/>
      <c r="F41" s="12"/>
      <c r="G41" s="17"/>
      <c r="H41" s="18"/>
      <c r="I41" s="17"/>
      <c r="J41" s="17"/>
      <c r="K41" s="17"/>
      <c r="L41" s="17"/>
      <c r="M41" s="17"/>
      <c r="N41" s="17"/>
      <c r="O41" s="17"/>
      <c r="P41" s="19"/>
    </row>
    <row r="42" spans="1:16" s="33" customFormat="1" ht="30">
      <c r="A42" s="119">
        <v>1</v>
      </c>
      <c r="B42" s="172" t="s">
        <v>304</v>
      </c>
      <c r="C42" s="181" t="s">
        <v>343</v>
      </c>
      <c r="D42" s="182" t="s">
        <v>54</v>
      </c>
      <c r="E42" s="182">
        <v>12</v>
      </c>
      <c r="F42" s="12"/>
      <c r="G42" s="17"/>
      <c r="H42" s="18"/>
      <c r="I42" s="17"/>
      <c r="J42" s="17"/>
      <c r="K42" s="17"/>
      <c r="L42" s="17"/>
      <c r="M42" s="17"/>
      <c r="N42" s="17"/>
      <c r="O42" s="17"/>
      <c r="P42" s="19"/>
    </row>
    <row r="43" spans="1:16" s="33" customFormat="1" ht="30">
      <c r="A43" s="119">
        <v>2</v>
      </c>
      <c r="B43" s="172" t="s">
        <v>304</v>
      </c>
      <c r="C43" s="181" t="s">
        <v>344</v>
      </c>
      <c r="D43" s="182" t="s">
        <v>54</v>
      </c>
      <c r="E43" s="183">
        <v>50</v>
      </c>
      <c r="F43" s="12"/>
      <c r="G43" s="17"/>
      <c r="H43" s="18"/>
      <c r="I43" s="17"/>
      <c r="J43" s="17"/>
      <c r="K43" s="17"/>
      <c r="L43" s="17"/>
      <c r="M43" s="17"/>
      <c r="N43" s="17"/>
      <c r="O43" s="17"/>
      <c r="P43" s="19"/>
    </row>
    <row r="44" spans="1:16" s="33" customFormat="1" ht="30">
      <c r="A44" s="119">
        <v>3</v>
      </c>
      <c r="B44" s="172" t="s">
        <v>304</v>
      </c>
      <c r="C44" s="181" t="s">
        <v>329</v>
      </c>
      <c r="D44" s="182" t="s">
        <v>54</v>
      </c>
      <c r="E44" s="183">
        <v>40</v>
      </c>
      <c r="F44" s="12"/>
      <c r="G44" s="17"/>
      <c r="H44" s="18"/>
      <c r="I44" s="17"/>
      <c r="J44" s="17"/>
      <c r="K44" s="17"/>
      <c r="L44" s="17"/>
      <c r="M44" s="17"/>
      <c r="N44" s="17"/>
      <c r="O44" s="17"/>
      <c r="P44" s="19"/>
    </row>
    <row r="45" spans="1:16" s="33" customFormat="1" ht="15">
      <c r="A45" s="119">
        <v>4</v>
      </c>
      <c r="B45" s="172" t="s">
        <v>304</v>
      </c>
      <c r="C45" s="181" t="s">
        <v>309</v>
      </c>
      <c r="D45" s="182" t="s">
        <v>88</v>
      </c>
      <c r="E45" s="183">
        <v>1</v>
      </c>
      <c r="F45" s="12"/>
      <c r="G45" s="17"/>
      <c r="H45" s="18"/>
      <c r="I45" s="17"/>
      <c r="J45" s="17"/>
      <c r="K45" s="17"/>
      <c r="L45" s="17"/>
      <c r="M45" s="17"/>
      <c r="N45" s="17"/>
      <c r="O45" s="17"/>
      <c r="P45" s="19"/>
    </row>
    <row r="46" spans="1:16" s="33" customFormat="1" ht="30">
      <c r="A46" s="119">
        <v>5</v>
      </c>
      <c r="B46" s="172" t="s">
        <v>304</v>
      </c>
      <c r="C46" s="181" t="s">
        <v>345</v>
      </c>
      <c r="D46" s="182" t="s">
        <v>54</v>
      </c>
      <c r="E46" s="183">
        <v>12</v>
      </c>
      <c r="F46" s="12"/>
      <c r="G46" s="17"/>
      <c r="H46" s="18"/>
      <c r="I46" s="17"/>
      <c r="J46" s="17"/>
      <c r="K46" s="17"/>
      <c r="L46" s="17"/>
      <c r="M46" s="17"/>
      <c r="N46" s="17"/>
      <c r="O46" s="17"/>
      <c r="P46" s="19"/>
    </row>
    <row r="47" spans="1:16" s="33" customFormat="1" ht="30">
      <c r="A47" s="119">
        <v>6</v>
      </c>
      <c r="B47" s="172" t="s">
        <v>304</v>
      </c>
      <c r="C47" s="181" t="s">
        <v>332</v>
      </c>
      <c r="D47" s="182" t="s">
        <v>54</v>
      </c>
      <c r="E47" s="183">
        <v>50</v>
      </c>
      <c r="F47" s="12"/>
      <c r="G47" s="17"/>
      <c r="H47" s="18"/>
      <c r="I47" s="17"/>
      <c r="J47" s="17"/>
      <c r="K47" s="17"/>
      <c r="L47" s="17"/>
      <c r="M47" s="17"/>
      <c r="N47" s="17"/>
      <c r="O47" s="17"/>
      <c r="P47" s="19"/>
    </row>
    <row r="48" spans="1:16" s="33" customFormat="1" ht="30">
      <c r="A48" s="119">
        <v>7</v>
      </c>
      <c r="B48" s="172" t="s">
        <v>304</v>
      </c>
      <c r="C48" s="181" t="s">
        <v>333</v>
      </c>
      <c r="D48" s="182" t="s">
        <v>54</v>
      </c>
      <c r="E48" s="183">
        <v>40</v>
      </c>
      <c r="F48" s="12"/>
      <c r="G48" s="17"/>
      <c r="H48" s="18"/>
      <c r="I48" s="17"/>
      <c r="J48" s="17"/>
      <c r="K48" s="17"/>
      <c r="L48" s="17"/>
      <c r="M48" s="17"/>
      <c r="N48" s="17"/>
      <c r="O48" s="17"/>
      <c r="P48" s="19"/>
    </row>
    <row r="49" spans="1:16" s="33" customFormat="1" ht="15">
      <c r="A49" s="119">
        <v>8</v>
      </c>
      <c r="B49" s="172" t="s">
        <v>304</v>
      </c>
      <c r="C49" s="181" t="s">
        <v>346</v>
      </c>
      <c r="D49" s="182" t="s">
        <v>90</v>
      </c>
      <c r="E49" s="183">
        <v>4</v>
      </c>
      <c r="F49" s="12"/>
      <c r="G49" s="17"/>
      <c r="H49" s="18"/>
      <c r="I49" s="17"/>
      <c r="J49" s="17"/>
      <c r="K49" s="17"/>
      <c r="L49" s="17"/>
      <c r="M49" s="17"/>
      <c r="N49" s="17"/>
      <c r="O49" s="17"/>
      <c r="P49" s="19"/>
    </row>
    <row r="50" spans="1:16" s="33" customFormat="1" ht="15">
      <c r="A50" s="119">
        <v>9</v>
      </c>
      <c r="B50" s="172" t="s">
        <v>304</v>
      </c>
      <c r="C50" s="181" t="s">
        <v>324</v>
      </c>
      <c r="D50" s="182" t="s">
        <v>90</v>
      </c>
      <c r="E50" s="183">
        <v>24</v>
      </c>
      <c r="F50" s="12"/>
      <c r="G50" s="17"/>
      <c r="H50" s="18"/>
      <c r="I50" s="17"/>
      <c r="J50" s="17"/>
      <c r="K50" s="17"/>
      <c r="L50" s="17"/>
      <c r="M50" s="17"/>
      <c r="N50" s="17"/>
      <c r="O50" s="17"/>
      <c r="P50" s="19"/>
    </row>
    <row r="51" spans="1:16" s="33" customFormat="1" ht="15">
      <c r="A51" s="119">
        <v>10</v>
      </c>
      <c r="B51" s="172" t="s">
        <v>304</v>
      </c>
      <c r="C51" s="181" t="s">
        <v>347</v>
      </c>
      <c r="D51" s="182" t="s">
        <v>90</v>
      </c>
      <c r="E51" s="183">
        <v>12</v>
      </c>
      <c r="F51" s="12"/>
      <c r="G51" s="17"/>
      <c r="H51" s="18"/>
      <c r="I51" s="17"/>
      <c r="J51" s="17"/>
      <c r="K51" s="17"/>
      <c r="L51" s="17"/>
      <c r="M51" s="17"/>
      <c r="N51" s="17"/>
      <c r="O51" s="17"/>
      <c r="P51" s="19"/>
    </row>
    <row r="52" spans="1:16" s="33" customFormat="1" ht="15">
      <c r="A52" s="119">
        <v>11</v>
      </c>
      <c r="B52" s="172" t="s">
        <v>304</v>
      </c>
      <c r="C52" s="181" t="s">
        <v>318</v>
      </c>
      <c r="D52" s="182" t="s">
        <v>88</v>
      </c>
      <c r="E52" s="183">
        <v>1</v>
      </c>
      <c r="F52" s="12"/>
      <c r="G52" s="17"/>
      <c r="H52" s="18"/>
      <c r="I52" s="17"/>
      <c r="J52" s="17"/>
      <c r="K52" s="17"/>
      <c r="L52" s="17"/>
      <c r="M52" s="17"/>
      <c r="N52" s="17"/>
      <c r="O52" s="17"/>
      <c r="P52" s="19"/>
    </row>
    <row r="53" spans="1:16" s="33" customFormat="1" ht="30">
      <c r="A53" s="119">
        <v>12</v>
      </c>
      <c r="B53" s="172" t="s">
        <v>304</v>
      </c>
      <c r="C53" s="184" t="s">
        <v>319</v>
      </c>
      <c r="D53" s="182" t="s">
        <v>88</v>
      </c>
      <c r="E53" s="183">
        <v>1</v>
      </c>
      <c r="F53" s="12"/>
      <c r="G53" s="17"/>
      <c r="H53" s="18"/>
      <c r="I53" s="17"/>
      <c r="J53" s="17"/>
      <c r="K53" s="17"/>
      <c r="L53" s="17"/>
      <c r="M53" s="17"/>
      <c r="N53" s="17"/>
      <c r="O53" s="17"/>
      <c r="P53" s="19"/>
    </row>
    <row r="54" spans="1:16" s="33" customFormat="1" ht="15">
      <c r="A54" s="119">
        <v>13</v>
      </c>
      <c r="B54" s="172" t="s">
        <v>304</v>
      </c>
      <c r="C54" s="192" t="s">
        <v>73</v>
      </c>
      <c r="D54" s="187" t="s">
        <v>76</v>
      </c>
      <c r="E54" s="183">
        <v>12</v>
      </c>
      <c r="F54" s="12"/>
      <c r="G54" s="17"/>
      <c r="H54" s="18"/>
      <c r="I54" s="17"/>
      <c r="J54" s="17"/>
      <c r="K54" s="17"/>
      <c r="L54" s="17"/>
      <c r="M54" s="17"/>
      <c r="N54" s="17"/>
      <c r="O54" s="17"/>
      <c r="P54" s="19"/>
    </row>
    <row r="55" spans="1:16" s="33" customFormat="1" ht="15">
      <c r="A55" s="119">
        <v>14</v>
      </c>
      <c r="B55" s="172" t="s">
        <v>304</v>
      </c>
      <c r="C55" s="192" t="s">
        <v>74</v>
      </c>
      <c r="D55" s="182" t="s">
        <v>76</v>
      </c>
      <c r="E55" s="183">
        <v>12</v>
      </c>
      <c r="F55" s="12"/>
      <c r="G55" s="17"/>
      <c r="H55" s="18"/>
      <c r="I55" s="17"/>
      <c r="J55" s="17"/>
      <c r="K55" s="17"/>
      <c r="L55" s="17"/>
      <c r="M55" s="17"/>
      <c r="N55" s="17"/>
      <c r="O55" s="17"/>
      <c r="P55" s="19"/>
    </row>
    <row r="56" spans="1:16" s="33" customFormat="1" ht="15.75" thickBot="1">
      <c r="A56" s="119">
        <v>15</v>
      </c>
      <c r="B56" s="172" t="s">
        <v>304</v>
      </c>
      <c r="C56" s="181" t="s">
        <v>72</v>
      </c>
      <c r="D56" s="182" t="s">
        <v>54</v>
      </c>
      <c r="E56" s="183">
        <v>102</v>
      </c>
      <c r="F56" s="12"/>
      <c r="G56" s="17"/>
      <c r="H56" s="18"/>
      <c r="I56" s="17"/>
      <c r="J56" s="17"/>
      <c r="K56" s="17"/>
      <c r="L56" s="17"/>
      <c r="M56" s="17"/>
      <c r="N56" s="17"/>
      <c r="O56" s="17"/>
      <c r="P56" s="19"/>
    </row>
    <row r="57" spans="1:16" ht="15" thickBot="1">
      <c r="A57" s="262" t="s">
        <v>59</v>
      </c>
      <c r="B57" s="263"/>
      <c r="C57" s="263"/>
      <c r="D57" s="263"/>
      <c r="E57" s="263"/>
      <c r="F57" s="264"/>
      <c r="G57" s="264"/>
      <c r="H57" s="264"/>
      <c r="I57" s="264"/>
      <c r="J57" s="264"/>
      <c r="K57" s="265"/>
      <c r="L57" s="108"/>
      <c r="M57" s="108"/>
      <c r="N57" s="108"/>
      <c r="O57" s="108"/>
      <c r="P57" s="109"/>
    </row>
    <row r="58" spans="3:5" s="21" customFormat="1" ht="12.75">
      <c r="C58" s="22"/>
      <c r="D58" s="22"/>
      <c r="E58" s="103"/>
    </row>
    <row r="59" spans="1:15" s="21" customFormat="1" ht="12.75">
      <c r="A59" s="261" t="s">
        <v>56</v>
      </c>
      <c r="B59" s="261"/>
      <c r="C59" s="30"/>
      <c r="D59" s="266"/>
      <c r="E59" s="253"/>
      <c r="G59" s="261" t="s">
        <v>6</v>
      </c>
      <c r="H59" s="261"/>
      <c r="I59" s="267"/>
      <c r="J59" s="267"/>
      <c r="K59" s="267"/>
      <c r="L59" s="267"/>
      <c r="M59" s="267"/>
      <c r="N59" s="268"/>
      <c r="O59" s="261"/>
    </row>
    <row r="60" spans="3:11" s="21" customFormat="1" ht="12.75">
      <c r="C60" s="31" t="s">
        <v>26</v>
      </c>
      <c r="D60" s="22"/>
      <c r="E60" s="22"/>
      <c r="K60" s="31" t="s">
        <v>26</v>
      </c>
    </row>
    <row r="61" spans="3:5" s="21" customFormat="1" ht="12.75">
      <c r="C61" s="22"/>
      <c r="D61" s="22"/>
      <c r="E61" s="22"/>
    </row>
    <row r="62" spans="1:8" s="21" customFormat="1" ht="12.75">
      <c r="A62" s="261" t="s">
        <v>5</v>
      </c>
      <c r="B62" s="261"/>
      <c r="C62" s="22"/>
      <c r="D62" s="22"/>
      <c r="E62" s="22"/>
      <c r="G62" s="261" t="s">
        <v>5</v>
      </c>
      <c r="H62" s="261"/>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row r="346" spans="3:5" s="21" customFormat="1" ht="12.75">
      <c r="C346" s="22"/>
      <c r="D346" s="22"/>
      <c r="E346" s="22"/>
    </row>
    <row r="347" spans="3:5" s="21" customFormat="1" ht="12.75">
      <c r="C347" s="22"/>
      <c r="D347" s="22"/>
      <c r="E347" s="22"/>
    </row>
    <row r="348" spans="3:5" s="21" customFormat="1" ht="12.75">
      <c r="C348" s="22"/>
      <c r="D348" s="22"/>
      <c r="E348" s="22"/>
    </row>
    <row r="349" spans="3:5" s="21" customFormat="1" ht="12.75">
      <c r="C349" s="22"/>
      <c r="D349" s="22"/>
      <c r="E349" s="22"/>
    </row>
    <row r="350" spans="3:5" s="21" customFormat="1" ht="12.75">
      <c r="C350" s="22"/>
      <c r="D350" s="22"/>
      <c r="E350" s="22"/>
    </row>
    <row r="351" spans="3:5" s="21" customFormat="1" ht="12.75">
      <c r="C351" s="22"/>
      <c r="D351" s="22"/>
      <c r="E351" s="22"/>
    </row>
    <row r="352" spans="3:5" s="21" customFormat="1" ht="12.75">
      <c r="C352" s="22"/>
      <c r="D352" s="22"/>
      <c r="E352" s="22"/>
    </row>
  </sheetData>
  <sheetProtection/>
  <mergeCells count="25">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 ref="A62:B62"/>
    <mergeCell ref="G62:H62"/>
    <mergeCell ref="L17:P17"/>
    <mergeCell ref="A57:K57"/>
    <mergeCell ref="A59:B59"/>
    <mergeCell ref="D59:E59"/>
    <mergeCell ref="G59:H59"/>
    <mergeCell ref="I59:M59"/>
    <mergeCell ref="N59:O59"/>
  </mergeCells>
  <conditionalFormatting sqref="C34:C37 C39:C40">
    <cfRule type="expression" priority="1" dxfId="0" stopIfTrue="1">
      <formula>'KŪ 2-2'!#REF!="tx"</formula>
    </cfRule>
  </conditionalFormatting>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14.xml><?xml version="1.0" encoding="utf-8"?>
<worksheet xmlns="http://schemas.openxmlformats.org/spreadsheetml/2006/main" xmlns:r="http://schemas.openxmlformats.org/officeDocument/2006/relationships">
  <dimension ref="A1:P337"/>
  <sheetViews>
    <sheetView view="pageBreakPreview" zoomScaleSheetLayoutView="100" zoomScalePageLayoutView="0" workbookViewId="0" topLeftCell="A16">
      <selection activeCell="C28" sqref="C28:C39"/>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2"/>
      <c r="B6" s="112"/>
      <c r="C6" s="112"/>
      <c r="D6" s="112"/>
      <c r="E6" s="112"/>
      <c r="F6" s="112"/>
      <c r="G6" s="112"/>
      <c r="H6" s="112"/>
      <c r="I6" s="112"/>
      <c r="J6" s="112"/>
      <c r="K6" s="112"/>
      <c r="L6" s="112"/>
      <c r="M6" s="112"/>
      <c r="N6" s="112"/>
      <c r="O6" s="112"/>
      <c r="P6" s="112"/>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2"/>
      <c r="L11" s="112"/>
      <c r="M11" s="112"/>
      <c r="N11" s="112"/>
      <c r="O11" s="112"/>
      <c r="P11" s="112"/>
    </row>
    <row r="12" spans="1:16" s="21" customFormat="1" ht="6" customHeight="1">
      <c r="A12" s="112"/>
      <c r="B12" s="112"/>
      <c r="C12" s="112"/>
      <c r="D12" s="112"/>
      <c r="E12" s="112"/>
      <c r="F12" s="112"/>
      <c r="G12" s="112"/>
      <c r="H12" s="112"/>
      <c r="I12" s="112"/>
      <c r="J12" s="112"/>
      <c r="K12" s="112"/>
      <c r="L12" s="112"/>
      <c r="M12" s="112"/>
      <c r="N12" s="112"/>
      <c r="O12" s="112"/>
      <c r="P12" s="112"/>
    </row>
    <row r="13" spans="1:16" s="21" customFormat="1" ht="12.75" customHeight="1">
      <c r="A13" s="252" t="s">
        <v>366</v>
      </c>
      <c r="B13" s="252"/>
      <c r="C13" s="252"/>
      <c r="D13" s="252"/>
      <c r="E13" s="252"/>
      <c r="F13" s="252"/>
      <c r="G13" s="252"/>
      <c r="H13" s="252"/>
      <c r="I13" s="252"/>
      <c r="J13" s="252"/>
      <c r="K13" s="252"/>
      <c r="L13" s="252"/>
      <c r="M13" s="252"/>
      <c r="N13" s="252"/>
      <c r="O13" s="252"/>
      <c r="P13" s="252"/>
    </row>
    <row r="14" spans="1:16" s="21" customFormat="1" ht="12.75" customHeight="1">
      <c r="A14" s="252" t="s">
        <v>367</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44"/>
      <c r="B20" s="141"/>
      <c r="C20" s="146" t="s">
        <v>348</v>
      </c>
      <c r="D20" s="172"/>
      <c r="E20" s="193"/>
      <c r="F20" s="27"/>
      <c r="G20" s="27"/>
      <c r="H20" s="27"/>
      <c r="I20" s="27"/>
      <c r="J20" s="27"/>
      <c r="K20" s="27"/>
      <c r="L20" s="27"/>
      <c r="M20" s="27"/>
      <c r="N20" s="27"/>
      <c r="O20" s="27"/>
      <c r="P20" s="28"/>
    </row>
    <row r="21" spans="1:16" s="33" customFormat="1" ht="30">
      <c r="A21" s="119">
        <v>1</v>
      </c>
      <c r="B21" s="172" t="s">
        <v>349</v>
      </c>
      <c r="C21" s="181" t="s">
        <v>350</v>
      </c>
      <c r="D21" s="182" t="s">
        <v>54</v>
      </c>
      <c r="E21" s="182">
        <v>10</v>
      </c>
      <c r="F21" s="12"/>
      <c r="G21" s="17"/>
      <c r="H21" s="18"/>
      <c r="I21" s="17"/>
      <c r="J21" s="17"/>
      <c r="K21" s="17"/>
      <c r="L21" s="17"/>
      <c r="M21" s="17"/>
      <c r="N21" s="17"/>
      <c r="O21" s="17"/>
      <c r="P21" s="19"/>
    </row>
    <row r="22" spans="1:16" s="33" customFormat="1" ht="30">
      <c r="A22" s="119">
        <v>2</v>
      </c>
      <c r="B22" s="172" t="s">
        <v>349</v>
      </c>
      <c r="C22" s="181" t="s">
        <v>351</v>
      </c>
      <c r="D22" s="182" t="s">
        <v>54</v>
      </c>
      <c r="E22" s="182">
        <v>10</v>
      </c>
      <c r="F22" s="12"/>
      <c r="G22" s="17"/>
      <c r="H22" s="18"/>
      <c r="I22" s="17"/>
      <c r="J22" s="17"/>
      <c r="K22" s="17"/>
      <c r="L22" s="17"/>
      <c r="M22" s="17"/>
      <c r="N22" s="17"/>
      <c r="O22" s="17"/>
      <c r="P22" s="19"/>
    </row>
    <row r="23" spans="1:16" s="33" customFormat="1" ht="15">
      <c r="A23" s="119">
        <v>3</v>
      </c>
      <c r="B23" s="172" t="s">
        <v>349</v>
      </c>
      <c r="C23" s="181" t="s">
        <v>352</v>
      </c>
      <c r="D23" s="182" t="s">
        <v>76</v>
      </c>
      <c r="E23" s="182">
        <v>4</v>
      </c>
      <c r="F23" s="12"/>
      <c r="G23" s="17"/>
      <c r="H23" s="18"/>
      <c r="I23" s="17"/>
      <c r="J23" s="17"/>
      <c r="K23" s="17"/>
      <c r="L23" s="17"/>
      <c r="M23" s="17"/>
      <c r="N23" s="17"/>
      <c r="O23" s="17"/>
      <c r="P23" s="19"/>
    </row>
    <row r="24" spans="1:16" s="33" customFormat="1" ht="15">
      <c r="A24" s="119">
        <v>4</v>
      </c>
      <c r="B24" s="172" t="s">
        <v>349</v>
      </c>
      <c r="C24" s="181" t="s">
        <v>353</v>
      </c>
      <c r="D24" s="182" t="s">
        <v>76</v>
      </c>
      <c r="E24" s="182">
        <v>3</v>
      </c>
      <c r="F24" s="12"/>
      <c r="G24" s="17"/>
      <c r="H24" s="18"/>
      <c r="I24" s="17"/>
      <c r="J24" s="17"/>
      <c r="K24" s="17"/>
      <c r="L24" s="17"/>
      <c r="M24" s="17"/>
      <c r="N24" s="17"/>
      <c r="O24" s="17"/>
      <c r="P24" s="19"/>
    </row>
    <row r="25" spans="1:16" s="33" customFormat="1" ht="15">
      <c r="A25" s="144"/>
      <c r="B25" s="172"/>
      <c r="C25" s="146" t="s">
        <v>354</v>
      </c>
      <c r="D25" s="182"/>
      <c r="E25" s="182"/>
      <c r="F25" s="12"/>
      <c r="G25" s="17"/>
      <c r="H25" s="18"/>
      <c r="I25" s="17"/>
      <c r="J25" s="17"/>
      <c r="K25" s="17"/>
      <c r="L25" s="17"/>
      <c r="M25" s="17"/>
      <c r="N25" s="17"/>
      <c r="O25" s="17"/>
      <c r="P25" s="19"/>
    </row>
    <row r="26" spans="1:16" s="33" customFormat="1" ht="30">
      <c r="A26" s="119">
        <v>1</v>
      </c>
      <c r="B26" s="172" t="s">
        <v>349</v>
      </c>
      <c r="C26" s="181" t="s">
        <v>350</v>
      </c>
      <c r="D26" s="182" t="s">
        <v>54</v>
      </c>
      <c r="E26" s="182">
        <v>40</v>
      </c>
      <c r="F26" s="12"/>
      <c r="G26" s="17"/>
      <c r="H26" s="18"/>
      <c r="I26" s="17"/>
      <c r="J26" s="17"/>
      <c r="K26" s="17"/>
      <c r="L26" s="17"/>
      <c r="M26" s="17"/>
      <c r="N26" s="17"/>
      <c r="O26" s="17"/>
      <c r="P26" s="19"/>
    </row>
    <row r="27" spans="1:16" s="33" customFormat="1" ht="30">
      <c r="A27" s="119">
        <v>2</v>
      </c>
      <c r="B27" s="172" t="s">
        <v>349</v>
      </c>
      <c r="C27" s="181" t="s">
        <v>351</v>
      </c>
      <c r="D27" s="182" t="s">
        <v>54</v>
      </c>
      <c r="E27" s="182">
        <v>30</v>
      </c>
      <c r="F27" s="12"/>
      <c r="G27" s="17"/>
      <c r="H27" s="18"/>
      <c r="I27" s="17"/>
      <c r="J27" s="17"/>
      <c r="K27" s="17"/>
      <c r="L27" s="17"/>
      <c r="M27" s="17"/>
      <c r="N27" s="17"/>
      <c r="O27" s="17"/>
      <c r="P27" s="19"/>
    </row>
    <row r="28" spans="1:16" s="33" customFormat="1" ht="30">
      <c r="A28" s="119">
        <v>3</v>
      </c>
      <c r="B28" s="172" t="s">
        <v>349</v>
      </c>
      <c r="C28" s="181" t="s">
        <v>355</v>
      </c>
      <c r="D28" s="182" t="s">
        <v>90</v>
      </c>
      <c r="E28" s="182">
        <v>12</v>
      </c>
      <c r="F28" s="12"/>
      <c r="G28" s="17"/>
      <c r="H28" s="18"/>
      <c r="I28" s="17"/>
      <c r="J28" s="17"/>
      <c r="K28" s="17"/>
      <c r="L28" s="17"/>
      <c r="M28" s="17"/>
      <c r="N28" s="17"/>
      <c r="O28" s="17"/>
      <c r="P28" s="19"/>
    </row>
    <row r="29" spans="1:16" s="33" customFormat="1" ht="15">
      <c r="A29" s="119">
        <v>4</v>
      </c>
      <c r="B29" s="172" t="s">
        <v>349</v>
      </c>
      <c r="C29" s="181" t="s">
        <v>356</v>
      </c>
      <c r="D29" s="182" t="s">
        <v>90</v>
      </c>
      <c r="E29" s="182">
        <v>12</v>
      </c>
      <c r="F29" s="12"/>
      <c r="G29" s="17"/>
      <c r="H29" s="18"/>
      <c r="I29" s="17"/>
      <c r="J29" s="17"/>
      <c r="K29" s="17"/>
      <c r="L29" s="17"/>
      <c r="M29" s="17"/>
      <c r="N29" s="17"/>
      <c r="O29" s="17"/>
      <c r="P29" s="19"/>
    </row>
    <row r="30" spans="1:16" s="33" customFormat="1" ht="15">
      <c r="A30" s="119">
        <v>5</v>
      </c>
      <c r="B30" s="172" t="s">
        <v>349</v>
      </c>
      <c r="C30" s="181" t="s">
        <v>357</v>
      </c>
      <c r="D30" s="182" t="s">
        <v>90</v>
      </c>
      <c r="E30" s="182">
        <v>12</v>
      </c>
      <c r="F30" s="12"/>
      <c r="G30" s="17"/>
      <c r="H30" s="18"/>
      <c r="I30" s="17"/>
      <c r="J30" s="17"/>
      <c r="K30" s="17"/>
      <c r="L30" s="17"/>
      <c r="M30" s="17"/>
      <c r="N30" s="17"/>
      <c r="O30" s="17"/>
      <c r="P30" s="19"/>
    </row>
    <row r="31" spans="1:16" s="33" customFormat="1" ht="15">
      <c r="A31" s="119">
        <v>6</v>
      </c>
      <c r="B31" s="172" t="s">
        <v>349</v>
      </c>
      <c r="C31" s="181" t="s">
        <v>358</v>
      </c>
      <c r="D31" s="182" t="s">
        <v>88</v>
      </c>
      <c r="E31" s="182">
        <v>1</v>
      </c>
      <c r="F31" s="12"/>
      <c r="G31" s="17"/>
      <c r="H31" s="18"/>
      <c r="I31" s="17"/>
      <c r="J31" s="17"/>
      <c r="K31" s="17"/>
      <c r="L31" s="17"/>
      <c r="M31" s="17"/>
      <c r="N31" s="17"/>
      <c r="O31" s="17"/>
      <c r="P31" s="19"/>
    </row>
    <row r="32" spans="1:16" s="33" customFormat="1" ht="15">
      <c r="A32" s="119">
        <v>7</v>
      </c>
      <c r="B32" s="172" t="s">
        <v>349</v>
      </c>
      <c r="C32" s="181" t="s">
        <v>359</v>
      </c>
      <c r="D32" s="182" t="s">
        <v>90</v>
      </c>
      <c r="E32" s="182">
        <v>8</v>
      </c>
      <c r="F32" s="12"/>
      <c r="G32" s="17"/>
      <c r="H32" s="18"/>
      <c r="I32" s="17"/>
      <c r="J32" s="17"/>
      <c r="K32" s="17"/>
      <c r="L32" s="17"/>
      <c r="M32" s="17"/>
      <c r="N32" s="17"/>
      <c r="O32" s="17"/>
      <c r="P32" s="19"/>
    </row>
    <row r="33" spans="1:16" s="33" customFormat="1" ht="15">
      <c r="A33" s="119">
        <v>8</v>
      </c>
      <c r="B33" s="172" t="s">
        <v>349</v>
      </c>
      <c r="C33" s="181" t="s">
        <v>360</v>
      </c>
      <c r="D33" s="182" t="s">
        <v>90</v>
      </c>
      <c r="E33" s="182">
        <v>6</v>
      </c>
      <c r="F33" s="12"/>
      <c r="G33" s="17"/>
      <c r="H33" s="18"/>
      <c r="I33" s="17"/>
      <c r="J33" s="17"/>
      <c r="K33" s="17"/>
      <c r="L33" s="17"/>
      <c r="M33" s="17"/>
      <c r="N33" s="17"/>
      <c r="O33" s="17"/>
      <c r="P33" s="19"/>
    </row>
    <row r="34" spans="1:16" s="33" customFormat="1" ht="15">
      <c r="A34" s="119">
        <v>9</v>
      </c>
      <c r="B34" s="172" t="s">
        <v>349</v>
      </c>
      <c r="C34" s="181" t="s">
        <v>361</v>
      </c>
      <c r="D34" s="182" t="s">
        <v>90</v>
      </c>
      <c r="E34" s="182">
        <v>21</v>
      </c>
      <c r="F34" s="12"/>
      <c r="G34" s="17"/>
      <c r="H34" s="18"/>
      <c r="I34" s="17"/>
      <c r="J34" s="17"/>
      <c r="K34" s="17"/>
      <c r="L34" s="17"/>
      <c r="M34" s="17"/>
      <c r="N34" s="17"/>
      <c r="O34" s="17"/>
      <c r="P34" s="19"/>
    </row>
    <row r="35" spans="1:16" s="33" customFormat="1" ht="30">
      <c r="A35" s="119">
        <v>10</v>
      </c>
      <c r="B35" s="172" t="s">
        <v>349</v>
      </c>
      <c r="C35" s="181" t="s">
        <v>362</v>
      </c>
      <c r="D35" s="182" t="s">
        <v>88</v>
      </c>
      <c r="E35" s="182">
        <v>1</v>
      </c>
      <c r="F35" s="12"/>
      <c r="G35" s="17"/>
      <c r="H35" s="18"/>
      <c r="I35" s="17"/>
      <c r="J35" s="17"/>
      <c r="K35" s="17"/>
      <c r="L35" s="17"/>
      <c r="M35" s="17"/>
      <c r="N35" s="17"/>
      <c r="O35" s="17"/>
      <c r="P35" s="19"/>
    </row>
    <row r="36" spans="1:16" s="33" customFormat="1" ht="30">
      <c r="A36" s="119">
        <v>11</v>
      </c>
      <c r="B36" s="172" t="s">
        <v>349</v>
      </c>
      <c r="C36" s="181" t="s">
        <v>363</v>
      </c>
      <c r="D36" s="182" t="s">
        <v>54</v>
      </c>
      <c r="E36" s="182">
        <v>40</v>
      </c>
      <c r="F36" s="12"/>
      <c r="G36" s="17"/>
      <c r="H36" s="18"/>
      <c r="I36" s="17"/>
      <c r="J36" s="17"/>
      <c r="K36" s="17"/>
      <c r="L36" s="17"/>
      <c r="M36" s="17"/>
      <c r="N36" s="17"/>
      <c r="O36" s="17"/>
      <c r="P36" s="19"/>
    </row>
    <row r="37" spans="1:16" s="33" customFormat="1" ht="30">
      <c r="A37" s="119">
        <v>12</v>
      </c>
      <c r="B37" s="172" t="s">
        <v>349</v>
      </c>
      <c r="C37" s="181" t="s">
        <v>364</v>
      </c>
      <c r="D37" s="182" t="s">
        <v>54</v>
      </c>
      <c r="E37" s="182">
        <v>30</v>
      </c>
      <c r="F37" s="12"/>
      <c r="G37" s="17"/>
      <c r="H37" s="18"/>
      <c r="I37" s="17"/>
      <c r="J37" s="17"/>
      <c r="K37" s="17"/>
      <c r="L37" s="17"/>
      <c r="M37" s="17"/>
      <c r="N37" s="17"/>
      <c r="O37" s="17"/>
      <c r="P37" s="19"/>
    </row>
    <row r="38" spans="1:16" s="33" customFormat="1" ht="15">
      <c r="A38" s="119">
        <v>13</v>
      </c>
      <c r="B38" s="172" t="s">
        <v>349</v>
      </c>
      <c r="C38" s="181" t="s">
        <v>365</v>
      </c>
      <c r="D38" s="182" t="s">
        <v>88</v>
      </c>
      <c r="E38" s="182">
        <v>1</v>
      </c>
      <c r="F38" s="12"/>
      <c r="G38" s="17"/>
      <c r="H38" s="18"/>
      <c r="I38" s="17"/>
      <c r="J38" s="17"/>
      <c r="K38" s="17"/>
      <c r="L38" s="17"/>
      <c r="M38" s="17"/>
      <c r="N38" s="17"/>
      <c r="O38" s="17"/>
      <c r="P38" s="19"/>
    </row>
    <row r="39" spans="1:16" s="33" customFormat="1" ht="15">
      <c r="A39" s="119">
        <v>14</v>
      </c>
      <c r="B39" s="172" t="s">
        <v>349</v>
      </c>
      <c r="C39" s="181" t="s">
        <v>73</v>
      </c>
      <c r="D39" s="182" t="s">
        <v>76</v>
      </c>
      <c r="E39" s="182">
        <v>36</v>
      </c>
      <c r="F39" s="12"/>
      <c r="G39" s="17"/>
      <c r="H39" s="18"/>
      <c r="I39" s="17"/>
      <c r="J39" s="17"/>
      <c r="K39" s="17"/>
      <c r="L39" s="17"/>
      <c r="M39" s="17"/>
      <c r="N39" s="17"/>
      <c r="O39" s="17"/>
      <c r="P39" s="19"/>
    </row>
    <row r="40" spans="1:16" s="33" customFormat="1" ht="15">
      <c r="A40" s="119">
        <v>15</v>
      </c>
      <c r="B40" s="172" t="s">
        <v>349</v>
      </c>
      <c r="C40" s="181" t="s">
        <v>74</v>
      </c>
      <c r="D40" s="182" t="s">
        <v>76</v>
      </c>
      <c r="E40" s="182">
        <v>7</v>
      </c>
      <c r="F40" s="12"/>
      <c r="G40" s="17"/>
      <c r="H40" s="18"/>
      <c r="I40" s="17"/>
      <c r="J40" s="17"/>
      <c r="K40" s="17"/>
      <c r="L40" s="17"/>
      <c r="M40" s="17"/>
      <c r="N40" s="17"/>
      <c r="O40" s="17"/>
      <c r="P40" s="19"/>
    </row>
    <row r="41" spans="1:16" s="33" customFormat="1" ht="15.75" thickBot="1">
      <c r="A41" s="119">
        <v>16</v>
      </c>
      <c r="B41" s="172" t="s">
        <v>349</v>
      </c>
      <c r="C41" s="181" t="s">
        <v>72</v>
      </c>
      <c r="D41" s="182" t="s">
        <v>54</v>
      </c>
      <c r="E41" s="182">
        <v>70</v>
      </c>
      <c r="F41" s="12"/>
      <c r="G41" s="17"/>
      <c r="H41" s="18"/>
      <c r="I41" s="17"/>
      <c r="J41" s="17"/>
      <c r="K41" s="17"/>
      <c r="L41" s="17"/>
      <c r="M41" s="17"/>
      <c r="N41" s="17"/>
      <c r="O41" s="17"/>
      <c r="P41" s="19"/>
    </row>
    <row r="42" spans="1:16" ht="15" thickBot="1">
      <c r="A42" s="262" t="s">
        <v>59</v>
      </c>
      <c r="B42" s="263"/>
      <c r="C42" s="263"/>
      <c r="D42" s="263"/>
      <c r="E42" s="263"/>
      <c r="F42" s="264"/>
      <c r="G42" s="264"/>
      <c r="H42" s="264"/>
      <c r="I42" s="264"/>
      <c r="J42" s="264"/>
      <c r="K42" s="265"/>
      <c r="L42" s="108"/>
      <c r="M42" s="108"/>
      <c r="N42" s="108"/>
      <c r="O42" s="108"/>
      <c r="P42" s="109"/>
    </row>
    <row r="43" spans="3:5" s="21" customFormat="1" ht="12.75">
      <c r="C43" s="22"/>
      <c r="D43" s="22"/>
      <c r="E43" s="103"/>
    </row>
    <row r="44" spans="1:15" s="21" customFormat="1" ht="12.75">
      <c r="A44" s="261" t="s">
        <v>56</v>
      </c>
      <c r="B44" s="261"/>
      <c r="C44" s="30"/>
      <c r="D44" s="266"/>
      <c r="E44" s="253"/>
      <c r="G44" s="261" t="s">
        <v>6</v>
      </c>
      <c r="H44" s="261"/>
      <c r="I44" s="267"/>
      <c r="J44" s="267"/>
      <c r="K44" s="267"/>
      <c r="L44" s="267"/>
      <c r="M44" s="267"/>
      <c r="N44" s="268"/>
      <c r="O44" s="261"/>
    </row>
    <row r="45" spans="3:11" s="21" customFormat="1" ht="12.75">
      <c r="C45" s="31" t="s">
        <v>26</v>
      </c>
      <c r="D45" s="22"/>
      <c r="E45" s="22"/>
      <c r="K45" s="31" t="s">
        <v>26</v>
      </c>
    </row>
    <row r="46" spans="3:5" s="21" customFormat="1" ht="12.75">
      <c r="C46" s="22"/>
      <c r="D46" s="22"/>
      <c r="E46" s="22"/>
    </row>
    <row r="47" spans="1:8" s="21" customFormat="1" ht="12.75">
      <c r="A47" s="261" t="s">
        <v>5</v>
      </c>
      <c r="B47" s="261"/>
      <c r="C47" s="22"/>
      <c r="D47" s="22"/>
      <c r="E47" s="22"/>
      <c r="G47" s="261" t="s">
        <v>5</v>
      </c>
      <c r="H47" s="261"/>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sheetData>
  <sheetProtection/>
  <mergeCells count="25">
    <mergeCell ref="C10:P10"/>
    <mergeCell ref="A4:P4"/>
    <mergeCell ref="A5:P5"/>
    <mergeCell ref="C7:P7"/>
    <mergeCell ref="C8:P8"/>
    <mergeCell ref="C9:P9"/>
    <mergeCell ref="A11:B11"/>
    <mergeCell ref="A13:P13"/>
    <mergeCell ref="A14:P14"/>
    <mergeCell ref="C15:N15"/>
    <mergeCell ref="A17:A18"/>
    <mergeCell ref="B17:B18"/>
    <mergeCell ref="C17:C18"/>
    <mergeCell ref="D17:D18"/>
    <mergeCell ref="E17:E18"/>
    <mergeCell ref="F17:K17"/>
    <mergeCell ref="A47:B47"/>
    <mergeCell ref="G47:H47"/>
    <mergeCell ref="L17:P17"/>
    <mergeCell ref="A42:K42"/>
    <mergeCell ref="A44:B44"/>
    <mergeCell ref="D44:E44"/>
    <mergeCell ref="G44:H44"/>
    <mergeCell ref="I44:M44"/>
    <mergeCell ref="N44:O44"/>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15.xml><?xml version="1.0" encoding="utf-8"?>
<worksheet xmlns="http://schemas.openxmlformats.org/spreadsheetml/2006/main" xmlns:r="http://schemas.openxmlformats.org/officeDocument/2006/relationships">
  <dimension ref="A1:P361"/>
  <sheetViews>
    <sheetView view="pageBreakPreview" zoomScaleSheetLayoutView="100" zoomScalePageLayoutView="0" workbookViewId="0" topLeftCell="A14">
      <selection activeCell="C21" sqref="C21:C64"/>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2"/>
      <c r="B6" s="112"/>
      <c r="C6" s="112"/>
      <c r="D6" s="112"/>
      <c r="E6" s="112"/>
      <c r="F6" s="112"/>
      <c r="G6" s="112"/>
      <c r="H6" s="112"/>
      <c r="I6" s="112"/>
      <c r="J6" s="112"/>
      <c r="K6" s="112"/>
      <c r="L6" s="112"/>
      <c r="M6" s="112"/>
      <c r="N6" s="112"/>
      <c r="O6" s="112"/>
      <c r="P6" s="112"/>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2"/>
      <c r="L11" s="112"/>
      <c r="M11" s="112"/>
      <c r="N11" s="112"/>
      <c r="O11" s="112"/>
      <c r="P11" s="112"/>
    </row>
    <row r="12" spans="1:16" s="21" customFormat="1" ht="6" customHeight="1">
      <c r="A12" s="112"/>
      <c r="B12" s="112"/>
      <c r="C12" s="112"/>
      <c r="D12" s="112"/>
      <c r="E12" s="112"/>
      <c r="F12" s="112"/>
      <c r="G12" s="112"/>
      <c r="H12" s="112"/>
      <c r="I12" s="112"/>
      <c r="J12" s="112"/>
      <c r="K12" s="112"/>
      <c r="L12" s="112"/>
      <c r="M12" s="112"/>
      <c r="N12" s="112"/>
      <c r="O12" s="112"/>
      <c r="P12" s="112"/>
    </row>
    <row r="13" spans="1:16" s="21" customFormat="1" ht="12.75" customHeight="1">
      <c r="A13" s="252" t="s">
        <v>406</v>
      </c>
      <c r="B13" s="252"/>
      <c r="C13" s="252"/>
      <c r="D13" s="252"/>
      <c r="E13" s="252"/>
      <c r="F13" s="252"/>
      <c r="G13" s="252"/>
      <c r="H13" s="252"/>
      <c r="I13" s="252"/>
      <c r="J13" s="252"/>
      <c r="K13" s="252"/>
      <c r="L13" s="252"/>
      <c r="M13" s="252"/>
      <c r="N13" s="252"/>
      <c r="O13" s="252"/>
      <c r="P13" s="252"/>
    </row>
    <row r="14" spans="1:16" s="21" customFormat="1" ht="12.75" customHeight="1">
      <c r="A14" s="252" t="s">
        <v>66</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88"/>
      <c r="B20" s="189"/>
      <c r="C20" s="194" t="s">
        <v>368</v>
      </c>
      <c r="D20" s="195"/>
      <c r="E20" s="189"/>
      <c r="F20" s="27"/>
      <c r="G20" s="27"/>
      <c r="H20" s="27"/>
      <c r="I20" s="27"/>
      <c r="J20" s="27"/>
      <c r="K20" s="27"/>
      <c r="L20" s="27"/>
      <c r="M20" s="27"/>
      <c r="N20" s="27"/>
      <c r="O20" s="27"/>
      <c r="P20" s="28"/>
    </row>
    <row r="21" spans="1:16" s="33" customFormat="1" ht="30">
      <c r="A21" s="141">
        <v>1</v>
      </c>
      <c r="B21" s="125" t="s">
        <v>369</v>
      </c>
      <c r="C21" s="181" t="s">
        <v>370</v>
      </c>
      <c r="D21" s="125" t="s">
        <v>88</v>
      </c>
      <c r="E21" s="150">
        <v>6</v>
      </c>
      <c r="F21" s="12"/>
      <c r="G21" s="17"/>
      <c r="H21" s="18"/>
      <c r="I21" s="17"/>
      <c r="J21" s="17"/>
      <c r="K21" s="17"/>
      <c r="L21" s="17"/>
      <c r="M21" s="17"/>
      <c r="N21" s="17"/>
      <c r="O21" s="17"/>
      <c r="P21" s="19"/>
    </row>
    <row r="22" spans="1:16" s="33" customFormat="1" ht="30">
      <c r="A22" s="141">
        <v>2</v>
      </c>
      <c r="B22" s="125" t="s">
        <v>369</v>
      </c>
      <c r="C22" s="181" t="s">
        <v>371</v>
      </c>
      <c r="D22" s="125" t="s">
        <v>88</v>
      </c>
      <c r="E22" s="150">
        <v>5</v>
      </c>
      <c r="F22" s="12"/>
      <c r="G22" s="17"/>
      <c r="H22" s="18"/>
      <c r="I22" s="17"/>
      <c r="J22" s="17"/>
      <c r="K22" s="17"/>
      <c r="L22" s="17"/>
      <c r="M22" s="17"/>
      <c r="N22" s="17"/>
      <c r="O22" s="17"/>
      <c r="P22" s="19"/>
    </row>
    <row r="23" spans="1:16" s="33" customFormat="1" ht="30">
      <c r="A23" s="141">
        <v>3</v>
      </c>
      <c r="B23" s="125" t="s">
        <v>369</v>
      </c>
      <c r="C23" s="181" t="s">
        <v>372</v>
      </c>
      <c r="D23" s="125" t="s">
        <v>88</v>
      </c>
      <c r="E23" s="150">
        <v>3</v>
      </c>
      <c r="F23" s="12"/>
      <c r="G23" s="17"/>
      <c r="H23" s="18"/>
      <c r="I23" s="17"/>
      <c r="J23" s="17"/>
      <c r="K23" s="17"/>
      <c r="L23" s="17"/>
      <c r="M23" s="17"/>
      <c r="N23" s="17"/>
      <c r="O23" s="17"/>
      <c r="P23" s="19"/>
    </row>
    <row r="24" spans="1:16" s="33" customFormat="1" ht="30">
      <c r="A24" s="141">
        <v>4</v>
      </c>
      <c r="B24" s="125" t="s">
        <v>369</v>
      </c>
      <c r="C24" s="181" t="s">
        <v>373</v>
      </c>
      <c r="D24" s="125" t="s">
        <v>88</v>
      </c>
      <c r="E24" s="150">
        <v>12</v>
      </c>
      <c r="F24" s="12"/>
      <c r="G24" s="17"/>
      <c r="H24" s="18"/>
      <c r="I24" s="17"/>
      <c r="J24" s="17"/>
      <c r="K24" s="17"/>
      <c r="L24" s="17"/>
      <c r="M24" s="17"/>
      <c r="N24" s="17"/>
      <c r="O24" s="17"/>
      <c r="P24" s="19"/>
    </row>
    <row r="25" spans="1:16" s="33" customFormat="1" ht="30">
      <c r="A25" s="141">
        <v>5</v>
      </c>
      <c r="B25" s="125" t="s">
        <v>369</v>
      </c>
      <c r="C25" s="181" t="s">
        <v>374</v>
      </c>
      <c r="D25" s="125" t="s">
        <v>88</v>
      </c>
      <c r="E25" s="150">
        <v>10</v>
      </c>
      <c r="F25" s="12"/>
      <c r="G25" s="17"/>
      <c r="H25" s="18"/>
      <c r="I25" s="17"/>
      <c r="J25" s="17"/>
      <c r="K25" s="17"/>
      <c r="L25" s="17"/>
      <c r="M25" s="17"/>
      <c r="N25" s="17"/>
      <c r="O25" s="17"/>
      <c r="P25" s="19"/>
    </row>
    <row r="26" spans="1:16" s="33" customFormat="1" ht="30">
      <c r="A26" s="141">
        <v>6</v>
      </c>
      <c r="B26" s="125" t="s">
        <v>369</v>
      </c>
      <c r="C26" s="181" t="s">
        <v>375</v>
      </c>
      <c r="D26" s="125" t="s">
        <v>88</v>
      </c>
      <c r="E26" s="150">
        <v>8</v>
      </c>
      <c r="F26" s="12"/>
      <c r="G26" s="17"/>
      <c r="H26" s="18"/>
      <c r="I26" s="17"/>
      <c r="J26" s="17"/>
      <c r="K26" s="17"/>
      <c r="L26" s="17"/>
      <c r="M26" s="17"/>
      <c r="N26" s="17"/>
      <c r="O26" s="17"/>
      <c r="P26" s="19"/>
    </row>
    <row r="27" spans="1:16" s="33" customFormat="1" ht="30">
      <c r="A27" s="141">
        <v>7</v>
      </c>
      <c r="B27" s="125" t="s">
        <v>369</v>
      </c>
      <c r="C27" s="181" t="s">
        <v>374</v>
      </c>
      <c r="D27" s="125" t="s">
        <v>88</v>
      </c>
      <c r="E27" s="150">
        <v>5</v>
      </c>
      <c r="F27" s="12"/>
      <c r="G27" s="17"/>
      <c r="H27" s="18"/>
      <c r="I27" s="17"/>
      <c r="J27" s="17"/>
      <c r="K27" s="17"/>
      <c r="L27" s="17"/>
      <c r="M27" s="17"/>
      <c r="N27" s="17"/>
      <c r="O27" s="17"/>
      <c r="P27" s="19"/>
    </row>
    <row r="28" spans="1:16" s="33" customFormat="1" ht="30">
      <c r="A28" s="141">
        <v>8</v>
      </c>
      <c r="B28" s="125" t="s">
        <v>369</v>
      </c>
      <c r="C28" s="181" t="s">
        <v>376</v>
      </c>
      <c r="D28" s="125" t="s">
        <v>88</v>
      </c>
      <c r="E28" s="150">
        <v>1</v>
      </c>
      <c r="F28" s="12"/>
      <c r="G28" s="17"/>
      <c r="H28" s="18"/>
      <c r="I28" s="17"/>
      <c r="J28" s="17"/>
      <c r="K28" s="17"/>
      <c r="L28" s="17"/>
      <c r="M28" s="17"/>
      <c r="N28" s="17"/>
      <c r="O28" s="17"/>
      <c r="P28" s="19"/>
    </row>
    <row r="29" spans="1:16" s="33" customFormat="1" ht="30">
      <c r="A29" s="141">
        <v>9</v>
      </c>
      <c r="B29" s="125" t="s">
        <v>369</v>
      </c>
      <c r="C29" s="181" t="s">
        <v>375</v>
      </c>
      <c r="D29" s="125" t="s">
        <v>88</v>
      </c>
      <c r="E29" s="150">
        <v>2</v>
      </c>
      <c r="F29" s="12"/>
      <c r="G29" s="17"/>
      <c r="H29" s="18"/>
      <c r="I29" s="17"/>
      <c r="J29" s="17"/>
      <c r="K29" s="17"/>
      <c r="L29" s="17"/>
      <c r="M29" s="17"/>
      <c r="N29" s="17"/>
      <c r="O29" s="17"/>
      <c r="P29" s="19"/>
    </row>
    <row r="30" spans="1:16" s="33" customFormat="1" ht="30">
      <c r="A30" s="141">
        <v>10</v>
      </c>
      <c r="B30" s="125" t="s">
        <v>369</v>
      </c>
      <c r="C30" s="181" t="s">
        <v>377</v>
      </c>
      <c r="D30" s="125" t="s">
        <v>90</v>
      </c>
      <c r="E30" s="150">
        <v>54</v>
      </c>
      <c r="F30" s="12"/>
      <c r="G30" s="17"/>
      <c r="H30" s="18"/>
      <c r="I30" s="17"/>
      <c r="J30" s="17"/>
      <c r="K30" s="17"/>
      <c r="L30" s="17"/>
      <c r="M30" s="17"/>
      <c r="N30" s="17"/>
      <c r="O30" s="17"/>
      <c r="P30" s="19"/>
    </row>
    <row r="31" spans="1:16" s="33" customFormat="1" ht="45">
      <c r="A31" s="141">
        <v>11</v>
      </c>
      <c r="B31" s="125" t="s">
        <v>369</v>
      </c>
      <c r="C31" s="181" t="s">
        <v>378</v>
      </c>
      <c r="D31" s="125" t="s">
        <v>90</v>
      </c>
      <c r="E31" s="150">
        <v>54</v>
      </c>
      <c r="F31" s="12"/>
      <c r="G31" s="17"/>
      <c r="H31" s="18"/>
      <c r="I31" s="17"/>
      <c r="J31" s="17"/>
      <c r="K31" s="17"/>
      <c r="L31" s="17"/>
      <c r="M31" s="17"/>
      <c r="N31" s="17"/>
      <c r="O31" s="17"/>
      <c r="P31" s="19"/>
    </row>
    <row r="32" spans="1:16" s="33" customFormat="1" ht="30">
      <c r="A32" s="141">
        <v>12</v>
      </c>
      <c r="B32" s="125" t="s">
        <v>369</v>
      </c>
      <c r="C32" s="181" t="s">
        <v>379</v>
      </c>
      <c r="D32" s="125" t="s">
        <v>90</v>
      </c>
      <c r="E32" s="150">
        <v>54</v>
      </c>
      <c r="F32" s="12"/>
      <c r="G32" s="17"/>
      <c r="H32" s="18"/>
      <c r="I32" s="17"/>
      <c r="J32" s="17"/>
      <c r="K32" s="17"/>
      <c r="L32" s="17"/>
      <c r="M32" s="17"/>
      <c r="N32" s="17"/>
      <c r="O32" s="17"/>
      <c r="P32" s="19"/>
    </row>
    <row r="33" spans="1:16" s="33" customFormat="1" ht="30">
      <c r="A33" s="141">
        <v>13</v>
      </c>
      <c r="B33" s="125" t="s">
        <v>369</v>
      </c>
      <c r="C33" s="181" t="s">
        <v>380</v>
      </c>
      <c r="D33" s="125" t="s">
        <v>90</v>
      </c>
      <c r="E33" s="150">
        <v>18</v>
      </c>
      <c r="F33" s="12"/>
      <c r="G33" s="17"/>
      <c r="H33" s="18"/>
      <c r="I33" s="17"/>
      <c r="J33" s="17"/>
      <c r="K33" s="17"/>
      <c r="L33" s="17"/>
      <c r="M33" s="17"/>
      <c r="N33" s="17"/>
      <c r="O33" s="17"/>
      <c r="P33" s="19"/>
    </row>
    <row r="34" spans="1:16" s="33" customFormat="1" ht="30">
      <c r="A34" s="141">
        <v>14</v>
      </c>
      <c r="B34" s="125" t="s">
        <v>369</v>
      </c>
      <c r="C34" s="181" t="s">
        <v>381</v>
      </c>
      <c r="D34" s="125" t="s">
        <v>90</v>
      </c>
      <c r="E34" s="150">
        <v>18</v>
      </c>
      <c r="F34" s="12"/>
      <c r="G34" s="17"/>
      <c r="H34" s="18"/>
      <c r="I34" s="17"/>
      <c r="J34" s="17"/>
      <c r="K34" s="17"/>
      <c r="L34" s="17"/>
      <c r="M34" s="17"/>
      <c r="N34" s="17"/>
      <c r="O34" s="17"/>
      <c r="P34" s="19"/>
    </row>
    <row r="35" spans="1:16" s="33" customFormat="1" ht="30">
      <c r="A35" s="141">
        <v>15</v>
      </c>
      <c r="B35" s="125" t="s">
        <v>369</v>
      </c>
      <c r="C35" s="181" t="s">
        <v>382</v>
      </c>
      <c r="D35" s="125" t="s">
        <v>54</v>
      </c>
      <c r="E35" s="150">
        <v>450</v>
      </c>
      <c r="F35" s="12"/>
      <c r="G35" s="17"/>
      <c r="H35" s="18"/>
      <c r="I35" s="17"/>
      <c r="J35" s="17"/>
      <c r="K35" s="17"/>
      <c r="L35" s="17"/>
      <c r="M35" s="17"/>
      <c r="N35" s="17"/>
      <c r="O35" s="17"/>
      <c r="P35" s="19"/>
    </row>
    <row r="36" spans="1:16" s="33" customFormat="1" ht="30">
      <c r="A36" s="141">
        <v>16</v>
      </c>
      <c r="B36" s="125" t="s">
        <v>369</v>
      </c>
      <c r="C36" s="181" t="s">
        <v>383</v>
      </c>
      <c r="D36" s="125" t="s">
        <v>54</v>
      </c>
      <c r="E36" s="150">
        <v>45</v>
      </c>
      <c r="F36" s="12"/>
      <c r="G36" s="17"/>
      <c r="H36" s="18"/>
      <c r="I36" s="17"/>
      <c r="J36" s="17"/>
      <c r="K36" s="17"/>
      <c r="L36" s="17"/>
      <c r="M36" s="17"/>
      <c r="N36" s="17"/>
      <c r="O36" s="17"/>
      <c r="P36" s="19"/>
    </row>
    <row r="37" spans="1:16" s="33" customFormat="1" ht="15">
      <c r="A37" s="141">
        <v>17</v>
      </c>
      <c r="B37" s="125" t="s">
        <v>369</v>
      </c>
      <c r="C37" s="181" t="s">
        <v>384</v>
      </c>
      <c r="D37" s="125" t="s">
        <v>54</v>
      </c>
      <c r="E37" s="150">
        <v>260</v>
      </c>
      <c r="F37" s="12"/>
      <c r="G37" s="17"/>
      <c r="H37" s="18"/>
      <c r="I37" s="17"/>
      <c r="J37" s="17"/>
      <c r="K37" s="17"/>
      <c r="L37" s="17"/>
      <c r="M37" s="17"/>
      <c r="N37" s="17"/>
      <c r="O37" s="17"/>
      <c r="P37" s="19"/>
    </row>
    <row r="38" spans="1:16" s="33" customFormat="1" ht="15">
      <c r="A38" s="141">
        <v>18</v>
      </c>
      <c r="B38" s="125" t="s">
        <v>369</v>
      </c>
      <c r="C38" s="181" t="s">
        <v>385</v>
      </c>
      <c r="D38" s="125" t="s">
        <v>54</v>
      </c>
      <c r="E38" s="150">
        <v>25</v>
      </c>
      <c r="F38" s="12"/>
      <c r="G38" s="17"/>
      <c r="H38" s="18"/>
      <c r="I38" s="17"/>
      <c r="J38" s="17"/>
      <c r="K38" s="17"/>
      <c r="L38" s="17"/>
      <c r="M38" s="17"/>
      <c r="N38" s="17"/>
      <c r="O38" s="17"/>
      <c r="P38" s="19"/>
    </row>
    <row r="39" spans="1:16" s="33" customFormat="1" ht="15">
      <c r="A39" s="141">
        <v>19</v>
      </c>
      <c r="B39" s="125" t="s">
        <v>369</v>
      </c>
      <c r="C39" s="181" t="s">
        <v>386</v>
      </c>
      <c r="D39" s="125" t="s">
        <v>54</v>
      </c>
      <c r="E39" s="150">
        <v>25</v>
      </c>
      <c r="F39" s="12"/>
      <c r="G39" s="17"/>
      <c r="H39" s="18"/>
      <c r="I39" s="17"/>
      <c r="J39" s="17"/>
      <c r="K39" s="17"/>
      <c r="L39" s="17"/>
      <c r="M39" s="17"/>
      <c r="N39" s="17"/>
      <c r="O39" s="17"/>
      <c r="P39" s="19"/>
    </row>
    <row r="40" spans="1:16" s="33" customFormat="1" ht="15">
      <c r="A40" s="141">
        <v>20</v>
      </c>
      <c r="B40" s="125" t="s">
        <v>369</v>
      </c>
      <c r="C40" s="181" t="s">
        <v>387</v>
      </c>
      <c r="D40" s="125" t="s">
        <v>54</v>
      </c>
      <c r="E40" s="150">
        <v>30</v>
      </c>
      <c r="F40" s="12"/>
      <c r="G40" s="17"/>
      <c r="H40" s="18"/>
      <c r="I40" s="17"/>
      <c r="J40" s="17"/>
      <c r="K40" s="17"/>
      <c r="L40" s="17"/>
      <c r="M40" s="17"/>
      <c r="N40" s="17"/>
      <c r="O40" s="17"/>
      <c r="P40" s="19"/>
    </row>
    <row r="41" spans="1:16" s="33" customFormat="1" ht="15">
      <c r="A41" s="141">
        <v>21</v>
      </c>
      <c r="B41" s="125" t="s">
        <v>369</v>
      </c>
      <c r="C41" s="181" t="s">
        <v>388</v>
      </c>
      <c r="D41" s="125" t="s">
        <v>54</v>
      </c>
      <c r="E41" s="150">
        <v>20</v>
      </c>
      <c r="F41" s="12"/>
      <c r="G41" s="17"/>
      <c r="H41" s="18"/>
      <c r="I41" s="17"/>
      <c r="J41" s="17"/>
      <c r="K41" s="17"/>
      <c r="L41" s="17"/>
      <c r="M41" s="17"/>
      <c r="N41" s="17"/>
      <c r="O41" s="17"/>
      <c r="P41" s="19"/>
    </row>
    <row r="42" spans="1:16" s="33" customFormat="1" ht="15">
      <c r="A42" s="141">
        <v>22</v>
      </c>
      <c r="B42" s="125" t="s">
        <v>369</v>
      </c>
      <c r="C42" s="181" t="s">
        <v>389</v>
      </c>
      <c r="D42" s="125" t="s">
        <v>90</v>
      </c>
      <c r="E42" s="150">
        <v>36</v>
      </c>
      <c r="F42" s="12"/>
      <c r="G42" s="17"/>
      <c r="H42" s="18"/>
      <c r="I42" s="17"/>
      <c r="J42" s="17"/>
      <c r="K42" s="17"/>
      <c r="L42" s="17"/>
      <c r="M42" s="17"/>
      <c r="N42" s="17"/>
      <c r="O42" s="17"/>
      <c r="P42" s="19"/>
    </row>
    <row r="43" spans="1:16" s="33" customFormat="1" ht="15">
      <c r="A43" s="141">
        <v>23</v>
      </c>
      <c r="B43" s="125" t="s">
        <v>369</v>
      </c>
      <c r="C43" s="181" t="s">
        <v>390</v>
      </c>
      <c r="D43" s="125" t="s">
        <v>90</v>
      </c>
      <c r="E43" s="150">
        <v>2</v>
      </c>
      <c r="F43" s="12"/>
      <c r="G43" s="17"/>
      <c r="H43" s="18"/>
      <c r="I43" s="17"/>
      <c r="J43" s="17"/>
      <c r="K43" s="17"/>
      <c r="L43" s="17"/>
      <c r="M43" s="17"/>
      <c r="N43" s="17"/>
      <c r="O43" s="17"/>
      <c r="P43" s="19"/>
    </row>
    <row r="44" spans="1:16" s="33" customFormat="1" ht="15">
      <c r="A44" s="141">
        <v>24</v>
      </c>
      <c r="B44" s="125" t="s">
        <v>369</v>
      </c>
      <c r="C44" s="181" t="s">
        <v>391</v>
      </c>
      <c r="D44" s="125" t="s">
        <v>88</v>
      </c>
      <c r="E44" s="150">
        <v>1</v>
      </c>
      <c r="F44" s="12"/>
      <c r="G44" s="17"/>
      <c r="H44" s="18"/>
      <c r="I44" s="17"/>
      <c r="J44" s="17"/>
      <c r="K44" s="17"/>
      <c r="L44" s="17"/>
      <c r="M44" s="17"/>
      <c r="N44" s="17"/>
      <c r="O44" s="17"/>
      <c r="P44" s="19"/>
    </row>
    <row r="45" spans="1:16" s="33" customFormat="1" ht="46.5">
      <c r="A45" s="141">
        <v>25</v>
      </c>
      <c r="B45" s="125" t="s">
        <v>369</v>
      </c>
      <c r="C45" s="181" t="s">
        <v>434</v>
      </c>
      <c r="D45" s="125" t="s">
        <v>54</v>
      </c>
      <c r="E45" s="150">
        <v>290</v>
      </c>
      <c r="F45" s="12"/>
      <c r="G45" s="17"/>
      <c r="H45" s="18"/>
      <c r="I45" s="17"/>
      <c r="J45" s="17"/>
      <c r="K45" s="17"/>
      <c r="L45" s="17"/>
      <c r="M45" s="17"/>
      <c r="N45" s="17"/>
      <c r="O45" s="17"/>
      <c r="P45" s="19"/>
    </row>
    <row r="46" spans="1:16" s="33" customFormat="1" ht="46.5">
      <c r="A46" s="141">
        <v>26</v>
      </c>
      <c r="B46" s="125" t="s">
        <v>369</v>
      </c>
      <c r="C46" s="181" t="s">
        <v>435</v>
      </c>
      <c r="D46" s="125" t="s">
        <v>54</v>
      </c>
      <c r="E46" s="150">
        <v>25</v>
      </c>
      <c r="F46" s="12"/>
      <c r="G46" s="17"/>
      <c r="H46" s="18"/>
      <c r="I46" s="17"/>
      <c r="J46" s="17"/>
      <c r="K46" s="17"/>
      <c r="L46" s="17"/>
      <c r="M46" s="17"/>
      <c r="N46" s="17"/>
      <c r="O46" s="17"/>
      <c r="P46" s="19"/>
    </row>
    <row r="47" spans="1:16" s="33" customFormat="1" ht="46.5">
      <c r="A47" s="141">
        <v>27</v>
      </c>
      <c r="B47" s="125" t="s">
        <v>369</v>
      </c>
      <c r="C47" s="181" t="s">
        <v>436</v>
      </c>
      <c r="D47" s="125" t="s">
        <v>54</v>
      </c>
      <c r="E47" s="150">
        <v>25</v>
      </c>
      <c r="F47" s="12"/>
      <c r="G47" s="17"/>
      <c r="H47" s="18"/>
      <c r="I47" s="17"/>
      <c r="J47" s="17"/>
      <c r="K47" s="17"/>
      <c r="L47" s="17"/>
      <c r="M47" s="17"/>
      <c r="N47" s="17"/>
      <c r="O47" s="17"/>
      <c r="P47" s="19"/>
    </row>
    <row r="48" spans="1:16" s="33" customFormat="1" ht="46.5">
      <c r="A48" s="141">
        <v>28</v>
      </c>
      <c r="B48" s="125" t="s">
        <v>369</v>
      </c>
      <c r="C48" s="181" t="s">
        <v>437</v>
      </c>
      <c r="D48" s="125" t="s">
        <v>54</v>
      </c>
      <c r="E48" s="150">
        <v>30</v>
      </c>
      <c r="F48" s="12"/>
      <c r="G48" s="17"/>
      <c r="H48" s="18"/>
      <c r="I48" s="17"/>
      <c r="J48" s="17"/>
      <c r="K48" s="17"/>
      <c r="L48" s="17"/>
      <c r="M48" s="17"/>
      <c r="N48" s="17"/>
      <c r="O48" s="17"/>
      <c r="P48" s="19"/>
    </row>
    <row r="49" spans="1:16" s="33" customFormat="1" ht="46.5">
      <c r="A49" s="141">
        <v>29</v>
      </c>
      <c r="B49" s="125" t="s">
        <v>369</v>
      </c>
      <c r="C49" s="181" t="s">
        <v>438</v>
      </c>
      <c r="D49" s="125" t="s">
        <v>54</v>
      </c>
      <c r="E49" s="150">
        <v>20</v>
      </c>
      <c r="F49" s="12"/>
      <c r="G49" s="17"/>
      <c r="H49" s="18"/>
      <c r="I49" s="17"/>
      <c r="J49" s="17"/>
      <c r="K49" s="17"/>
      <c r="L49" s="17"/>
      <c r="M49" s="17"/>
      <c r="N49" s="17"/>
      <c r="O49" s="17"/>
      <c r="P49" s="19"/>
    </row>
    <row r="50" spans="1:16" s="33" customFormat="1" ht="30">
      <c r="A50" s="141">
        <v>30</v>
      </c>
      <c r="B50" s="125" t="s">
        <v>369</v>
      </c>
      <c r="C50" s="181" t="s">
        <v>392</v>
      </c>
      <c r="D50" s="125" t="s">
        <v>90</v>
      </c>
      <c r="E50" s="150">
        <v>54</v>
      </c>
      <c r="F50" s="12"/>
      <c r="G50" s="17"/>
      <c r="H50" s="18"/>
      <c r="I50" s="17"/>
      <c r="J50" s="17"/>
      <c r="K50" s="17"/>
      <c r="L50" s="17"/>
      <c r="M50" s="17"/>
      <c r="N50" s="17"/>
      <c r="O50" s="17"/>
      <c r="P50" s="19"/>
    </row>
    <row r="51" spans="1:16" s="33" customFormat="1" ht="45">
      <c r="A51" s="141">
        <v>31</v>
      </c>
      <c r="B51" s="125" t="s">
        <v>369</v>
      </c>
      <c r="C51" s="181" t="s">
        <v>393</v>
      </c>
      <c r="D51" s="125" t="s">
        <v>90</v>
      </c>
      <c r="E51" s="150">
        <v>1</v>
      </c>
      <c r="F51" s="12"/>
      <c r="G51" s="17"/>
      <c r="H51" s="18"/>
      <c r="I51" s="17"/>
      <c r="J51" s="17"/>
      <c r="K51" s="17"/>
      <c r="L51" s="17"/>
      <c r="M51" s="17"/>
      <c r="N51" s="17"/>
      <c r="O51" s="17"/>
      <c r="P51" s="19"/>
    </row>
    <row r="52" spans="1:16" s="33" customFormat="1" ht="30">
      <c r="A52" s="141">
        <v>32</v>
      </c>
      <c r="B52" s="125" t="s">
        <v>369</v>
      </c>
      <c r="C52" s="181" t="s">
        <v>394</v>
      </c>
      <c r="D52" s="125" t="s">
        <v>90</v>
      </c>
      <c r="E52" s="150">
        <v>1</v>
      </c>
      <c r="F52" s="12"/>
      <c r="G52" s="17"/>
      <c r="H52" s="18"/>
      <c r="I52" s="17"/>
      <c r="J52" s="17"/>
      <c r="K52" s="17"/>
      <c r="L52" s="17"/>
      <c r="M52" s="17"/>
      <c r="N52" s="17"/>
      <c r="O52" s="17"/>
      <c r="P52" s="19"/>
    </row>
    <row r="53" spans="1:16" s="33" customFormat="1" ht="15">
      <c r="A53" s="141">
        <v>33</v>
      </c>
      <c r="B53" s="125" t="s">
        <v>369</v>
      </c>
      <c r="C53" s="181" t="s">
        <v>395</v>
      </c>
      <c r="D53" s="125" t="s">
        <v>90</v>
      </c>
      <c r="E53" s="150">
        <v>54</v>
      </c>
      <c r="F53" s="12"/>
      <c r="G53" s="17"/>
      <c r="H53" s="18"/>
      <c r="I53" s="17"/>
      <c r="J53" s="17"/>
      <c r="K53" s="17"/>
      <c r="L53" s="17"/>
      <c r="M53" s="17"/>
      <c r="N53" s="17"/>
      <c r="O53" s="17"/>
      <c r="P53" s="19"/>
    </row>
    <row r="54" spans="1:16" s="33" customFormat="1" ht="15">
      <c r="A54" s="141">
        <v>34</v>
      </c>
      <c r="B54" s="125" t="s">
        <v>369</v>
      </c>
      <c r="C54" s="181" t="s">
        <v>396</v>
      </c>
      <c r="D54" s="125" t="s">
        <v>90</v>
      </c>
      <c r="E54" s="150">
        <v>54</v>
      </c>
      <c r="F54" s="12"/>
      <c r="G54" s="17"/>
      <c r="H54" s="18"/>
      <c r="I54" s="17"/>
      <c r="J54" s="17"/>
      <c r="K54" s="17"/>
      <c r="L54" s="17"/>
      <c r="M54" s="17"/>
      <c r="N54" s="17"/>
      <c r="O54" s="17"/>
      <c r="P54" s="19"/>
    </row>
    <row r="55" spans="1:16" s="33" customFormat="1" ht="15">
      <c r="A55" s="141">
        <v>35</v>
      </c>
      <c r="B55" s="125" t="s">
        <v>369</v>
      </c>
      <c r="C55" s="181" t="s">
        <v>397</v>
      </c>
      <c r="D55" s="125" t="s">
        <v>88</v>
      </c>
      <c r="E55" s="150">
        <v>1</v>
      </c>
      <c r="F55" s="12"/>
      <c r="G55" s="17"/>
      <c r="H55" s="18"/>
      <c r="I55" s="17"/>
      <c r="J55" s="17"/>
      <c r="K55" s="17"/>
      <c r="L55" s="17"/>
      <c r="M55" s="17"/>
      <c r="N55" s="17"/>
      <c r="O55" s="17"/>
      <c r="P55" s="19"/>
    </row>
    <row r="56" spans="1:16" s="33" customFormat="1" ht="15">
      <c r="A56" s="141">
        <v>36</v>
      </c>
      <c r="B56" s="125" t="s">
        <v>369</v>
      </c>
      <c r="C56" s="181" t="s">
        <v>398</v>
      </c>
      <c r="D56" s="125" t="s">
        <v>90</v>
      </c>
      <c r="E56" s="150">
        <v>5</v>
      </c>
      <c r="F56" s="12"/>
      <c r="G56" s="17"/>
      <c r="H56" s="18"/>
      <c r="I56" s="17"/>
      <c r="J56" s="17"/>
      <c r="K56" s="17"/>
      <c r="L56" s="17"/>
      <c r="M56" s="17"/>
      <c r="N56" s="17"/>
      <c r="O56" s="17"/>
      <c r="P56" s="19"/>
    </row>
    <row r="57" spans="1:16" s="33" customFormat="1" ht="15">
      <c r="A57" s="141">
        <v>37</v>
      </c>
      <c r="B57" s="125" t="s">
        <v>369</v>
      </c>
      <c r="C57" s="181" t="s">
        <v>399</v>
      </c>
      <c r="D57" s="125" t="s">
        <v>88</v>
      </c>
      <c r="E57" s="150">
        <v>1</v>
      </c>
      <c r="F57" s="12"/>
      <c r="G57" s="17"/>
      <c r="H57" s="18"/>
      <c r="I57" s="17"/>
      <c r="J57" s="17"/>
      <c r="K57" s="17"/>
      <c r="L57" s="17"/>
      <c r="M57" s="17"/>
      <c r="N57" s="17"/>
      <c r="O57" s="17"/>
      <c r="P57" s="19"/>
    </row>
    <row r="58" spans="1:16" s="33" customFormat="1" ht="15">
      <c r="A58" s="141">
        <v>38</v>
      </c>
      <c r="B58" s="125" t="s">
        <v>369</v>
      </c>
      <c r="C58" s="181" t="s">
        <v>391</v>
      </c>
      <c r="D58" s="125" t="s">
        <v>88</v>
      </c>
      <c r="E58" s="150">
        <v>1</v>
      </c>
      <c r="F58" s="12"/>
      <c r="G58" s="17"/>
      <c r="H58" s="18"/>
      <c r="I58" s="17"/>
      <c r="J58" s="17"/>
      <c r="K58" s="17"/>
      <c r="L58" s="17"/>
      <c r="M58" s="17"/>
      <c r="N58" s="17"/>
      <c r="O58" s="17"/>
      <c r="P58" s="19"/>
    </row>
    <row r="59" spans="1:16" s="33" customFormat="1" ht="15">
      <c r="A59" s="141">
        <v>39</v>
      </c>
      <c r="B59" s="125" t="s">
        <v>369</v>
      </c>
      <c r="C59" s="181" t="s">
        <v>75</v>
      </c>
      <c r="D59" s="125" t="s">
        <v>88</v>
      </c>
      <c r="E59" s="150">
        <v>1</v>
      </c>
      <c r="F59" s="12"/>
      <c r="G59" s="17"/>
      <c r="H59" s="18"/>
      <c r="I59" s="17"/>
      <c r="J59" s="17"/>
      <c r="K59" s="17"/>
      <c r="L59" s="17"/>
      <c r="M59" s="17"/>
      <c r="N59" s="17"/>
      <c r="O59" s="17"/>
      <c r="P59" s="19"/>
    </row>
    <row r="60" spans="1:16" s="33" customFormat="1" ht="15">
      <c r="A60" s="141">
        <v>40</v>
      </c>
      <c r="B60" s="125" t="s">
        <v>369</v>
      </c>
      <c r="C60" s="181" t="s">
        <v>400</v>
      </c>
      <c r="D60" s="125" t="s">
        <v>90</v>
      </c>
      <c r="E60" s="150">
        <v>54</v>
      </c>
      <c r="F60" s="12"/>
      <c r="G60" s="17"/>
      <c r="H60" s="18"/>
      <c r="I60" s="17"/>
      <c r="J60" s="17"/>
      <c r="K60" s="17"/>
      <c r="L60" s="17"/>
      <c r="M60" s="17"/>
      <c r="N60" s="17"/>
      <c r="O60" s="17"/>
      <c r="P60" s="19"/>
    </row>
    <row r="61" spans="1:16" s="33" customFormat="1" ht="15">
      <c r="A61" s="141">
        <v>41</v>
      </c>
      <c r="B61" s="125" t="s">
        <v>369</v>
      </c>
      <c r="C61" s="181" t="s">
        <v>401</v>
      </c>
      <c r="D61" s="125" t="s">
        <v>90</v>
      </c>
      <c r="E61" s="150">
        <v>1</v>
      </c>
      <c r="F61" s="12"/>
      <c r="G61" s="17"/>
      <c r="H61" s="18"/>
      <c r="I61" s="17"/>
      <c r="J61" s="17"/>
      <c r="K61" s="17"/>
      <c r="L61" s="17"/>
      <c r="M61" s="17"/>
      <c r="N61" s="17"/>
      <c r="O61" s="17"/>
      <c r="P61" s="19"/>
    </row>
    <row r="62" spans="1:16" s="33" customFormat="1" ht="15">
      <c r="A62" s="141">
        <v>42</v>
      </c>
      <c r="B62" s="125" t="s">
        <v>369</v>
      </c>
      <c r="C62" s="181" t="s">
        <v>402</v>
      </c>
      <c r="D62" s="125" t="s">
        <v>88</v>
      </c>
      <c r="E62" s="150">
        <v>1</v>
      </c>
      <c r="F62" s="12"/>
      <c r="G62" s="17"/>
      <c r="H62" s="18"/>
      <c r="I62" s="17"/>
      <c r="J62" s="17"/>
      <c r="K62" s="17"/>
      <c r="L62" s="17"/>
      <c r="M62" s="17"/>
      <c r="N62" s="17"/>
      <c r="O62" s="17"/>
      <c r="P62" s="19"/>
    </row>
    <row r="63" spans="1:16" s="33" customFormat="1" ht="15">
      <c r="A63" s="141">
        <v>43</v>
      </c>
      <c r="B63" s="125" t="s">
        <v>369</v>
      </c>
      <c r="C63" s="181" t="s">
        <v>403</v>
      </c>
      <c r="D63" s="125" t="s">
        <v>88</v>
      </c>
      <c r="E63" s="150">
        <v>1</v>
      </c>
      <c r="F63" s="12"/>
      <c r="G63" s="17"/>
      <c r="H63" s="18"/>
      <c r="I63" s="17"/>
      <c r="J63" s="17"/>
      <c r="K63" s="17"/>
      <c r="L63" s="17"/>
      <c r="M63" s="17"/>
      <c r="N63" s="17"/>
      <c r="O63" s="17"/>
      <c r="P63" s="19"/>
    </row>
    <row r="64" spans="1:16" s="33" customFormat="1" ht="15">
      <c r="A64" s="141">
        <v>44</v>
      </c>
      <c r="B64" s="125" t="s">
        <v>369</v>
      </c>
      <c r="C64" s="181" t="s">
        <v>404</v>
      </c>
      <c r="D64" s="125" t="s">
        <v>88</v>
      </c>
      <c r="E64" s="150">
        <v>1</v>
      </c>
      <c r="F64" s="12"/>
      <c r="G64" s="17"/>
      <c r="H64" s="18"/>
      <c r="I64" s="17"/>
      <c r="J64" s="17"/>
      <c r="K64" s="17"/>
      <c r="L64" s="17"/>
      <c r="M64" s="17"/>
      <c r="N64" s="17"/>
      <c r="O64" s="17"/>
      <c r="P64" s="19"/>
    </row>
    <row r="65" spans="1:16" s="33" customFormat="1" ht="15.75" thickBot="1">
      <c r="A65" s="141">
        <v>45</v>
      </c>
      <c r="B65" s="125" t="s">
        <v>369</v>
      </c>
      <c r="C65" s="181" t="s">
        <v>405</v>
      </c>
      <c r="D65" s="125" t="s">
        <v>88</v>
      </c>
      <c r="E65" s="150">
        <v>1</v>
      </c>
      <c r="F65" s="12"/>
      <c r="G65" s="17"/>
      <c r="H65" s="18"/>
      <c r="I65" s="17"/>
      <c r="J65" s="17"/>
      <c r="K65" s="17"/>
      <c r="L65" s="17"/>
      <c r="M65" s="17"/>
      <c r="N65" s="17"/>
      <c r="O65" s="17"/>
      <c r="P65" s="19"/>
    </row>
    <row r="66" spans="1:16" ht="15" thickBot="1">
      <c r="A66" s="262" t="s">
        <v>59</v>
      </c>
      <c r="B66" s="263"/>
      <c r="C66" s="263"/>
      <c r="D66" s="263"/>
      <c r="E66" s="263"/>
      <c r="F66" s="264"/>
      <c r="G66" s="264"/>
      <c r="H66" s="264"/>
      <c r="I66" s="264"/>
      <c r="J66" s="264"/>
      <c r="K66" s="265"/>
      <c r="L66" s="108"/>
      <c r="M66" s="108"/>
      <c r="N66" s="108"/>
      <c r="O66" s="108"/>
      <c r="P66" s="109"/>
    </row>
    <row r="67" spans="3:5" s="21" customFormat="1" ht="12.75">
      <c r="C67" s="22"/>
      <c r="D67" s="22"/>
      <c r="E67" s="103"/>
    </row>
    <row r="68" spans="1:15" s="21" customFormat="1" ht="12.75">
      <c r="A68" s="261" t="s">
        <v>56</v>
      </c>
      <c r="B68" s="261"/>
      <c r="C68" s="30"/>
      <c r="D68" s="266"/>
      <c r="E68" s="253"/>
      <c r="G68" s="261" t="s">
        <v>6</v>
      </c>
      <c r="H68" s="261"/>
      <c r="I68" s="267"/>
      <c r="J68" s="267"/>
      <c r="K68" s="267"/>
      <c r="L68" s="267"/>
      <c r="M68" s="267"/>
      <c r="N68" s="268"/>
      <c r="O68" s="261"/>
    </row>
    <row r="69" spans="3:11" s="21" customFormat="1" ht="12.75">
      <c r="C69" s="31" t="s">
        <v>26</v>
      </c>
      <c r="D69" s="22"/>
      <c r="E69" s="22"/>
      <c r="K69" s="31" t="s">
        <v>26</v>
      </c>
    </row>
    <row r="70" spans="3:5" s="21" customFormat="1" ht="12.75">
      <c r="C70" s="22"/>
      <c r="D70" s="22"/>
      <c r="E70" s="22"/>
    </row>
    <row r="71" spans="1:8" s="21" customFormat="1" ht="12.75">
      <c r="A71" s="261" t="s">
        <v>5</v>
      </c>
      <c r="B71" s="261"/>
      <c r="C71" s="22"/>
      <c r="D71" s="22"/>
      <c r="E71" s="22"/>
      <c r="G71" s="261" t="s">
        <v>5</v>
      </c>
      <c r="H71" s="261"/>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row r="346" spans="3:5" s="21" customFormat="1" ht="12.75">
      <c r="C346" s="22"/>
      <c r="D346" s="22"/>
      <c r="E346" s="22"/>
    </row>
    <row r="347" spans="3:5" s="21" customFormat="1" ht="12.75">
      <c r="C347" s="22"/>
      <c r="D347" s="22"/>
      <c r="E347" s="22"/>
    </row>
    <row r="348" spans="3:5" s="21" customFormat="1" ht="12.75">
      <c r="C348" s="22"/>
      <c r="D348" s="22"/>
      <c r="E348" s="22"/>
    </row>
    <row r="349" spans="3:5" s="21" customFormat="1" ht="12.75">
      <c r="C349" s="22"/>
      <c r="D349" s="22"/>
      <c r="E349" s="22"/>
    </row>
    <row r="350" spans="3:5" s="21" customFormat="1" ht="12.75">
      <c r="C350" s="22"/>
      <c r="D350" s="22"/>
      <c r="E350" s="22"/>
    </row>
    <row r="351" spans="3:5" s="21" customFormat="1" ht="12.75">
      <c r="C351" s="22"/>
      <c r="D351" s="22"/>
      <c r="E351" s="22"/>
    </row>
    <row r="352" spans="3:5" s="21" customFormat="1" ht="12.75">
      <c r="C352" s="22"/>
      <c r="D352" s="22"/>
      <c r="E352" s="22"/>
    </row>
    <row r="353" spans="3:5" s="21" customFormat="1" ht="12.75">
      <c r="C353" s="22"/>
      <c r="D353" s="22"/>
      <c r="E353" s="22"/>
    </row>
    <row r="354" spans="3:5" s="21" customFormat="1" ht="12.75">
      <c r="C354" s="22"/>
      <c r="D354" s="22"/>
      <c r="E354" s="22"/>
    </row>
    <row r="355" spans="3:5" s="21" customFormat="1" ht="12.75">
      <c r="C355" s="22"/>
      <c r="D355" s="22"/>
      <c r="E355" s="22"/>
    </row>
    <row r="356" spans="3:5" s="21" customFormat="1" ht="12.75">
      <c r="C356" s="22"/>
      <c r="D356" s="22"/>
      <c r="E356" s="22"/>
    </row>
    <row r="357" spans="3:5" s="21" customFormat="1" ht="12.75">
      <c r="C357" s="22"/>
      <c r="D357" s="22"/>
      <c r="E357" s="22"/>
    </row>
    <row r="358" spans="3:5" s="21" customFormat="1" ht="12.75">
      <c r="C358" s="22"/>
      <c r="D358" s="22"/>
      <c r="E358" s="22"/>
    </row>
    <row r="359" spans="3:5" s="21" customFormat="1" ht="12.75">
      <c r="C359" s="22"/>
      <c r="D359" s="22"/>
      <c r="E359" s="22"/>
    </row>
    <row r="360" spans="3:5" s="21" customFormat="1" ht="12.75">
      <c r="C360" s="22"/>
      <c r="D360" s="22"/>
      <c r="E360" s="22"/>
    </row>
    <row r="361" spans="3:5" s="21" customFormat="1" ht="12.75">
      <c r="C361" s="22"/>
      <c r="D361" s="22"/>
      <c r="E361" s="22"/>
    </row>
  </sheetData>
  <sheetProtection/>
  <mergeCells count="25">
    <mergeCell ref="C10:P10"/>
    <mergeCell ref="A4:P4"/>
    <mergeCell ref="A5:P5"/>
    <mergeCell ref="C7:P7"/>
    <mergeCell ref="C8:P8"/>
    <mergeCell ref="C9:P9"/>
    <mergeCell ref="A11:B11"/>
    <mergeCell ref="A13:P13"/>
    <mergeCell ref="A14:P14"/>
    <mergeCell ref="C15:N15"/>
    <mergeCell ref="A17:A18"/>
    <mergeCell ref="B17:B18"/>
    <mergeCell ref="C17:C18"/>
    <mergeCell ref="D17:D18"/>
    <mergeCell ref="E17:E18"/>
    <mergeCell ref="F17:K17"/>
    <mergeCell ref="A71:B71"/>
    <mergeCell ref="G71:H71"/>
    <mergeCell ref="L17:P17"/>
    <mergeCell ref="A66:K66"/>
    <mergeCell ref="A68:B68"/>
    <mergeCell ref="D68:E68"/>
    <mergeCell ref="G68:H68"/>
    <mergeCell ref="I68:M68"/>
    <mergeCell ref="N68:O68"/>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16.xml><?xml version="1.0" encoding="utf-8"?>
<worksheet xmlns="http://schemas.openxmlformats.org/spreadsheetml/2006/main" xmlns:r="http://schemas.openxmlformats.org/officeDocument/2006/relationships">
  <dimension ref="A1:P332"/>
  <sheetViews>
    <sheetView view="pageBreakPreview" zoomScaleSheetLayoutView="100" zoomScalePageLayoutView="0" workbookViewId="0" topLeftCell="C16">
      <selection activeCell="V12" sqref="V12"/>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2"/>
      <c r="B6" s="112"/>
      <c r="C6" s="112"/>
      <c r="D6" s="112"/>
      <c r="E6" s="112"/>
      <c r="F6" s="112"/>
      <c r="G6" s="112"/>
      <c r="H6" s="112"/>
      <c r="I6" s="112"/>
      <c r="J6" s="112"/>
      <c r="K6" s="112"/>
      <c r="L6" s="112"/>
      <c r="M6" s="112"/>
      <c r="N6" s="112"/>
      <c r="O6" s="112"/>
      <c r="P6" s="112"/>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2"/>
      <c r="L11" s="112"/>
      <c r="M11" s="112"/>
      <c r="N11" s="112"/>
      <c r="O11" s="112"/>
      <c r="P11" s="112"/>
    </row>
    <row r="12" spans="1:16" s="21" customFormat="1" ht="6" customHeight="1">
      <c r="A12" s="112"/>
      <c r="B12" s="112"/>
      <c r="C12" s="112"/>
      <c r="D12" s="112"/>
      <c r="E12" s="112"/>
      <c r="F12" s="112"/>
      <c r="G12" s="112"/>
      <c r="H12" s="112"/>
      <c r="I12" s="112"/>
      <c r="J12" s="112"/>
      <c r="K12" s="112"/>
      <c r="L12" s="112"/>
      <c r="M12" s="112"/>
      <c r="N12" s="112"/>
      <c r="O12" s="112"/>
      <c r="P12" s="112"/>
    </row>
    <row r="13" spans="1:16" s="21" customFormat="1" ht="12.75" customHeight="1">
      <c r="A13" s="252" t="s">
        <v>407</v>
      </c>
      <c r="B13" s="252"/>
      <c r="C13" s="252"/>
      <c r="D13" s="252"/>
      <c r="E13" s="252"/>
      <c r="F13" s="252"/>
      <c r="G13" s="252"/>
      <c r="H13" s="252"/>
      <c r="I13" s="252"/>
      <c r="J13" s="252"/>
      <c r="K13" s="252"/>
      <c r="L13" s="252"/>
      <c r="M13" s="252"/>
      <c r="N13" s="252"/>
      <c r="O13" s="252"/>
      <c r="P13" s="252"/>
    </row>
    <row r="14" spans="1:16" s="21" customFormat="1" ht="12.75" customHeight="1">
      <c r="A14" s="252" t="s">
        <v>68</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88"/>
      <c r="B20" s="189"/>
      <c r="C20" s="194" t="s">
        <v>408</v>
      </c>
      <c r="D20" s="195"/>
      <c r="E20" s="189"/>
      <c r="F20" s="27"/>
      <c r="G20" s="27"/>
      <c r="H20" s="27"/>
      <c r="I20" s="27"/>
      <c r="J20" s="27"/>
      <c r="K20" s="27"/>
      <c r="L20" s="27"/>
      <c r="M20" s="27"/>
      <c r="N20" s="27"/>
      <c r="O20" s="27"/>
      <c r="P20" s="28"/>
    </row>
    <row r="21" spans="1:16" s="33" customFormat="1" ht="45">
      <c r="A21" s="141">
        <v>1</v>
      </c>
      <c r="B21" s="125" t="s">
        <v>409</v>
      </c>
      <c r="C21" s="181" t="s">
        <v>439</v>
      </c>
      <c r="D21" s="125" t="s">
        <v>54</v>
      </c>
      <c r="E21" s="150">
        <v>160</v>
      </c>
      <c r="F21" s="12"/>
      <c r="G21" s="17"/>
      <c r="H21" s="18"/>
      <c r="I21" s="17"/>
      <c r="J21" s="17"/>
      <c r="K21" s="17"/>
      <c r="L21" s="17"/>
      <c r="M21" s="17"/>
      <c r="N21" s="17"/>
      <c r="O21" s="17"/>
      <c r="P21" s="19"/>
    </row>
    <row r="22" spans="1:16" s="33" customFormat="1" ht="30">
      <c r="A22" s="141">
        <v>2</v>
      </c>
      <c r="B22" s="125" t="s">
        <v>409</v>
      </c>
      <c r="C22" s="181" t="s">
        <v>440</v>
      </c>
      <c r="D22" s="125" t="s">
        <v>54</v>
      </c>
      <c r="E22" s="150">
        <v>80</v>
      </c>
      <c r="F22" s="12"/>
      <c r="G22" s="17"/>
      <c r="H22" s="18"/>
      <c r="I22" s="17"/>
      <c r="J22" s="17"/>
      <c r="K22" s="17"/>
      <c r="L22" s="17"/>
      <c r="M22" s="17"/>
      <c r="N22" s="17"/>
      <c r="O22" s="17"/>
      <c r="P22" s="19"/>
    </row>
    <row r="23" spans="1:16" s="33" customFormat="1" ht="30">
      <c r="A23" s="141">
        <v>3</v>
      </c>
      <c r="B23" s="125" t="s">
        <v>409</v>
      </c>
      <c r="C23" s="181" t="s">
        <v>441</v>
      </c>
      <c r="D23" s="125" t="s">
        <v>54</v>
      </c>
      <c r="E23" s="150">
        <v>120</v>
      </c>
      <c r="F23" s="12"/>
      <c r="G23" s="17"/>
      <c r="H23" s="18"/>
      <c r="I23" s="17"/>
      <c r="J23" s="17"/>
      <c r="K23" s="17"/>
      <c r="L23" s="17"/>
      <c r="M23" s="17"/>
      <c r="N23" s="17"/>
      <c r="O23" s="17"/>
      <c r="P23" s="19"/>
    </row>
    <row r="24" spans="1:16" s="33" customFormat="1" ht="30">
      <c r="A24" s="141">
        <v>4</v>
      </c>
      <c r="B24" s="125" t="s">
        <v>409</v>
      </c>
      <c r="C24" s="181" t="s">
        <v>442</v>
      </c>
      <c r="D24" s="125" t="s">
        <v>90</v>
      </c>
      <c r="E24" s="150">
        <v>6</v>
      </c>
      <c r="F24" s="12"/>
      <c r="G24" s="17"/>
      <c r="H24" s="18"/>
      <c r="I24" s="17"/>
      <c r="J24" s="17"/>
      <c r="K24" s="17"/>
      <c r="L24" s="17"/>
      <c r="M24" s="17"/>
      <c r="N24" s="17"/>
      <c r="O24" s="17"/>
      <c r="P24" s="19"/>
    </row>
    <row r="25" spans="1:16" s="33" customFormat="1" ht="30">
      <c r="A25" s="141">
        <v>5</v>
      </c>
      <c r="B25" s="125" t="s">
        <v>409</v>
      </c>
      <c r="C25" s="181" t="s">
        <v>443</v>
      </c>
      <c r="D25" s="125" t="s">
        <v>90</v>
      </c>
      <c r="E25" s="150">
        <v>6</v>
      </c>
      <c r="F25" s="12"/>
      <c r="G25" s="17"/>
      <c r="H25" s="18"/>
      <c r="I25" s="17"/>
      <c r="J25" s="17"/>
      <c r="K25" s="17"/>
      <c r="L25" s="17"/>
      <c r="M25" s="17"/>
      <c r="N25" s="17"/>
      <c r="O25" s="17"/>
      <c r="P25" s="19"/>
    </row>
    <row r="26" spans="1:16" s="33" customFormat="1" ht="30">
      <c r="A26" s="141">
        <v>6</v>
      </c>
      <c r="B26" s="125" t="s">
        <v>409</v>
      </c>
      <c r="C26" s="181" t="s">
        <v>444</v>
      </c>
      <c r="D26" s="125" t="s">
        <v>90</v>
      </c>
      <c r="E26" s="150">
        <v>220</v>
      </c>
      <c r="F26" s="12"/>
      <c r="G26" s="17"/>
      <c r="H26" s="18"/>
      <c r="I26" s="17"/>
      <c r="J26" s="17"/>
      <c r="K26" s="17"/>
      <c r="L26" s="17"/>
      <c r="M26" s="17"/>
      <c r="N26" s="17"/>
      <c r="O26" s="17"/>
      <c r="P26" s="19"/>
    </row>
    <row r="27" spans="1:16" s="33" customFormat="1" ht="30">
      <c r="A27" s="141">
        <v>7</v>
      </c>
      <c r="B27" s="125" t="s">
        <v>409</v>
      </c>
      <c r="C27" s="181" t="s">
        <v>445</v>
      </c>
      <c r="D27" s="125" t="s">
        <v>90</v>
      </c>
      <c r="E27" s="150">
        <v>4</v>
      </c>
      <c r="F27" s="12"/>
      <c r="G27" s="17"/>
      <c r="H27" s="18"/>
      <c r="I27" s="17"/>
      <c r="J27" s="17"/>
      <c r="K27" s="17"/>
      <c r="L27" s="17"/>
      <c r="M27" s="17"/>
      <c r="N27" s="17"/>
      <c r="O27" s="17"/>
      <c r="P27" s="19"/>
    </row>
    <row r="28" spans="1:16" s="33" customFormat="1" ht="30">
      <c r="A28" s="141">
        <v>8</v>
      </c>
      <c r="B28" s="125" t="s">
        <v>409</v>
      </c>
      <c r="C28" s="181" t="s">
        <v>446</v>
      </c>
      <c r="D28" s="125" t="s">
        <v>90</v>
      </c>
      <c r="E28" s="150">
        <v>120</v>
      </c>
      <c r="F28" s="12"/>
      <c r="G28" s="17"/>
      <c r="H28" s="18"/>
      <c r="I28" s="17"/>
      <c r="J28" s="17"/>
      <c r="K28" s="17"/>
      <c r="L28" s="17"/>
      <c r="M28" s="17"/>
      <c r="N28" s="17"/>
      <c r="O28" s="17"/>
      <c r="P28" s="19"/>
    </row>
    <row r="29" spans="1:16" s="33" customFormat="1" ht="30">
      <c r="A29" s="141">
        <v>9</v>
      </c>
      <c r="B29" s="125" t="s">
        <v>409</v>
      </c>
      <c r="C29" s="181" t="s">
        <v>447</v>
      </c>
      <c r="D29" s="125" t="s">
        <v>90</v>
      </c>
      <c r="E29" s="150">
        <v>6</v>
      </c>
      <c r="F29" s="12"/>
      <c r="G29" s="17"/>
      <c r="H29" s="18"/>
      <c r="I29" s="17"/>
      <c r="J29" s="17"/>
      <c r="K29" s="17"/>
      <c r="L29" s="17"/>
      <c r="M29" s="17"/>
      <c r="N29" s="17"/>
      <c r="O29" s="17"/>
      <c r="P29" s="19"/>
    </row>
    <row r="30" spans="1:16" s="33" customFormat="1" ht="45">
      <c r="A30" s="141">
        <v>10</v>
      </c>
      <c r="B30" s="125" t="s">
        <v>409</v>
      </c>
      <c r="C30" s="181" t="s">
        <v>448</v>
      </c>
      <c r="D30" s="125" t="s">
        <v>90</v>
      </c>
      <c r="E30" s="150">
        <v>6</v>
      </c>
      <c r="F30" s="12"/>
      <c r="G30" s="17"/>
      <c r="H30" s="18"/>
      <c r="I30" s="17"/>
      <c r="J30" s="17"/>
      <c r="K30" s="17"/>
      <c r="L30" s="17"/>
      <c r="M30" s="17"/>
      <c r="N30" s="17"/>
      <c r="O30" s="17"/>
      <c r="P30" s="19"/>
    </row>
    <row r="31" spans="1:16" s="33" customFormat="1" ht="30">
      <c r="A31" s="141">
        <v>11</v>
      </c>
      <c r="B31" s="125" t="s">
        <v>409</v>
      </c>
      <c r="C31" s="181" t="s">
        <v>449</v>
      </c>
      <c r="D31" s="125" t="s">
        <v>90</v>
      </c>
      <c r="E31" s="150">
        <v>14</v>
      </c>
      <c r="F31" s="12"/>
      <c r="G31" s="17"/>
      <c r="H31" s="18"/>
      <c r="I31" s="17"/>
      <c r="J31" s="17"/>
      <c r="K31" s="17"/>
      <c r="L31" s="17"/>
      <c r="M31" s="17"/>
      <c r="N31" s="17"/>
      <c r="O31" s="17"/>
      <c r="P31" s="19"/>
    </row>
    <row r="32" spans="1:16" s="33" customFormat="1" ht="30">
      <c r="A32" s="141">
        <v>12</v>
      </c>
      <c r="B32" s="125" t="s">
        <v>409</v>
      </c>
      <c r="C32" s="181" t="s">
        <v>450</v>
      </c>
      <c r="D32" s="125" t="s">
        <v>90</v>
      </c>
      <c r="E32" s="150">
        <v>1</v>
      </c>
      <c r="F32" s="12"/>
      <c r="G32" s="17"/>
      <c r="H32" s="18"/>
      <c r="I32" s="17"/>
      <c r="J32" s="17"/>
      <c r="K32" s="17"/>
      <c r="L32" s="17"/>
      <c r="M32" s="17"/>
      <c r="N32" s="17"/>
      <c r="O32" s="17"/>
      <c r="P32" s="19"/>
    </row>
    <row r="33" spans="1:16" s="33" customFormat="1" ht="30">
      <c r="A33" s="141">
        <v>13</v>
      </c>
      <c r="B33" s="125" t="s">
        <v>409</v>
      </c>
      <c r="C33" s="181" t="s">
        <v>451</v>
      </c>
      <c r="D33" s="125" t="s">
        <v>54</v>
      </c>
      <c r="E33" s="150">
        <v>6</v>
      </c>
      <c r="F33" s="12"/>
      <c r="G33" s="17"/>
      <c r="H33" s="18"/>
      <c r="I33" s="17"/>
      <c r="J33" s="17"/>
      <c r="K33" s="17"/>
      <c r="L33" s="17"/>
      <c r="M33" s="17"/>
      <c r="N33" s="17"/>
      <c r="O33" s="17"/>
      <c r="P33" s="19"/>
    </row>
    <row r="34" spans="1:16" s="33" customFormat="1" ht="30">
      <c r="A34" s="141">
        <v>14</v>
      </c>
      <c r="B34" s="125" t="s">
        <v>409</v>
      </c>
      <c r="C34" s="181" t="s">
        <v>452</v>
      </c>
      <c r="D34" s="125" t="s">
        <v>62</v>
      </c>
      <c r="E34" s="150">
        <v>5</v>
      </c>
      <c r="F34" s="12"/>
      <c r="G34" s="17"/>
      <c r="H34" s="18"/>
      <c r="I34" s="17"/>
      <c r="J34" s="17"/>
      <c r="K34" s="17"/>
      <c r="L34" s="17"/>
      <c r="M34" s="17"/>
      <c r="N34" s="17"/>
      <c r="O34" s="17"/>
      <c r="P34" s="19"/>
    </row>
    <row r="35" spans="1:16" s="33" customFormat="1" ht="15">
      <c r="A35" s="141">
        <v>15</v>
      </c>
      <c r="B35" s="125" t="s">
        <v>409</v>
      </c>
      <c r="C35" s="181" t="s">
        <v>453</v>
      </c>
      <c r="D35" s="125" t="s">
        <v>88</v>
      </c>
      <c r="E35" s="150">
        <v>1</v>
      </c>
      <c r="F35" s="12"/>
      <c r="G35" s="17"/>
      <c r="H35" s="18"/>
      <c r="I35" s="17"/>
      <c r="J35" s="17"/>
      <c r="K35" s="17"/>
      <c r="L35" s="17"/>
      <c r="M35" s="17"/>
      <c r="N35" s="17"/>
      <c r="O35" s="17"/>
      <c r="P35" s="19"/>
    </row>
    <row r="36" spans="1:16" s="33" customFormat="1" ht="30.75" thickBot="1">
      <c r="A36" s="141">
        <v>16</v>
      </c>
      <c r="B36" s="125" t="s">
        <v>409</v>
      </c>
      <c r="C36" s="181" t="s">
        <v>454</v>
      </c>
      <c r="D36" s="125" t="s">
        <v>88</v>
      </c>
      <c r="E36" s="150">
        <v>1</v>
      </c>
      <c r="F36" s="12"/>
      <c r="G36" s="17"/>
      <c r="H36" s="18"/>
      <c r="I36" s="17"/>
      <c r="J36" s="17"/>
      <c r="K36" s="17"/>
      <c r="L36" s="17"/>
      <c r="M36" s="17"/>
      <c r="N36" s="17"/>
      <c r="O36" s="17"/>
      <c r="P36" s="19"/>
    </row>
    <row r="37" spans="1:16" ht="15" thickBot="1">
      <c r="A37" s="262" t="s">
        <v>59</v>
      </c>
      <c r="B37" s="263"/>
      <c r="C37" s="263"/>
      <c r="D37" s="263"/>
      <c r="E37" s="263"/>
      <c r="F37" s="264"/>
      <c r="G37" s="264"/>
      <c r="H37" s="264"/>
      <c r="I37" s="264"/>
      <c r="J37" s="264"/>
      <c r="K37" s="265"/>
      <c r="L37" s="108"/>
      <c r="M37" s="108"/>
      <c r="N37" s="108"/>
      <c r="O37" s="108"/>
      <c r="P37" s="109"/>
    </row>
    <row r="38" spans="3:5" s="21" customFormat="1" ht="12.75">
      <c r="C38" s="22"/>
      <c r="D38" s="22"/>
      <c r="E38" s="103"/>
    </row>
    <row r="39" spans="1:15" s="21" customFormat="1" ht="12.75">
      <c r="A39" s="261" t="s">
        <v>56</v>
      </c>
      <c r="B39" s="261"/>
      <c r="C39" s="30"/>
      <c r="D39" s="266"/>
      <c r="E39" s="253"/>
      <c r="G39" s="261" t="s">
        <v>6</v>
      </c>
      <c r="H39" s="261"/>
      <c r="I39" s="267"/>
      <c r="J39" s="267"/>
      <c r="K39" s="267"/>
      <c r="L39" s="267"/>
      <c r="M39" s="267"/>
      <c r="N39" s="268"/>
      <c r="O39" s="261"/>
    </row>
    <row r="40" spans="3:11" s="21" customFormat="1" ht="12.75">
      <c r="C40" s="31" t="s">
        <v>26</v>
      </c>
      <c r="D40" s="22"/>
      <c r="E40" s="22"/>
      <c r="K40" s="31" t="s">
        <v>26</v>
      </c>
    </row>
    <row r="41" spans="3:5" s="21" customFormat="1" ht="12.75">
      <c r="C41" s="22"/>
      <c r="D41" s="22"/>
      <c r="E41" s="22"/>
    </row>
    <row r="42" spans="1:8" s="21" customFormat="1" ht="12.75">
      <c r="A42" s="261" t="s">
        <v>5</v>
      </c>
      <c r="B42" s="261"/>
      <c r="C42" s="22"/>
      <c r="D42" s="22"/>
      <c r="E42" s="22"/>
      <c r="G42" s="261" t="s">
        <v>5</v>
      </c>
      <c r="H42" s="261"/>
    </row>
    <row r="43" spans="3:5" s="21" customFormat="1" ht="12.75">
      <c r="C43" s="22"/>
      <c r="D43" s="22"/>
      <c r="E43" s="22"/>
    </row>
    <row r="44" spans="3:5" s="21" customFormat="1" ht="12.75">
      <c r="C44" s="22"/>
      <c r="D44" s="22"/>
      <c r="E44" s="22"/>
    </row>
    <row r="45" spans="3:5" s="21" customFormat="1" ht="12.75">
      <c r="C45" s="22"/>
      <c r="D45" s="22"/>
      <c r="E45" s="22"/>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sheetData>
  <sheetProtection/>
  <mergeCells count="25">
    <mergeCell ref="C10:P10"/>
    <mergeCell ref="A4:P4"/>
    <mergeCell ref="A5:P5"/>
    <mergeCell ref="C7:P7"/>
    <mergeCell ref="C8:P8"/>
    <mergeCell ref="C9:P9"/>
    <mergeCell ref="A11:B11"/>
    <mergeCell ref="A13:P13"/>
    <mergeCell ref="A14:P14"/>
    <mergeCell ref="C15:N15"/>
    <mergeCell ref="A17:A18"/>
    <mergeCell ref="B17:B18"/>
    <mergeCell ref="C17:C18"/>
    <mergeCell ref="D17:D18"/>
    <mergeCell ref="E17:E18"/>
    <mergeCell ref="F17:K17"/>
    <mergeCell ref="A42:B42"/>
    <mergeCell ref="G42:H42"/>
    <mergeCell ref="L17:P17"/>
    <mergeCell ref="A37:K37"/>
    <mergeCell ref="A39:B39"/>
    <mergeCell ref="D39:E39"/>
    <mergeCell ref="G39:H39"/>
    <mergeCell ref="I39:M39"/>
    <mergeCell ref="N39:O3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2.xml><?xml version="1.0" encoding="utf-8"?>
<worksheet xmlns="http://schemas.openxmlformats.org/spreadsheetml/2006/main" xmlns:r="http://schemas.openxmlformats.org/officeDocument/2006/relationships">
  <sheetPr>
    <tabColor rgb="FFFFCCFF"/>
  </sheetPr>
  <dimension ref="A1:Y44"/>
  <sheetViews>
    <sheetView showZeros="0" view="pageBreakPreview" zoomScale="120" zoomScaleSheetLayoutView="120" zoomScalePageLayoutView="0" workbookViewId="0" topLeftCell="A14">
      <selection activeCell="M21" sqref="M21"/>
    </sheetView>
  </sheetViews>
  <sheetFormatPr defaultColWidth="9.140625" defaultRowHeight="12.75" outlineLevelCol="1"/>
  <cols>
    <col min="1" max="1" width="4.8515625" style="34" customWidth="1"/>
    <col min="2" max="2" width="6.7109375" style="34" customWidth="1"/>
    <col min="3" max="3" width="9.28125" style="34" customWidth="1"/>
    <col min="4" max="4" width="35.140625" style="34" customWidth="1"/>
    <col min="5" max="5" width="6.421875" style="34" bestFit="1" customWidth="1" outlineLevel="1"/>
    <col min="6" max="6" width="11.140625" style="34" customWidth="1"/>
    <col min="7" max="7" width="10.00390625" style="34" customWidth="1"/>
    <col min="8" max="8" width="11.140625" style="34" customWidth="1"/>
    <col min="9" max="10" width="10.00390625" style="34" customWidth="1"/>
    <col min="11" max="11" width="15.00390625" style="34" customWidth="1"/>
    <col min="12" max="16384" width="9.140625" style="34" customWidth="1"/>
  </cols>
  <sheetData>
    <row r="1" spans="4:10" ht="12.75">
      <c r="D1" s="46"/>
      <c r="E1" s="35"/>
      <c r="F1" s="35"/>
      <c r="G1" s="35"/>
      <c r="H1" s="83"/>
      <c r="I1" s="83"/>
      <c r="J1" s="63" t="s">
        <v>37</v>
      </c>
    </row>
    <row r="2" spans="4:10" ht="12.75">
      <c r="D2" s="46"/>
      <c r="E2" s="35"/>
      <c r="F2" s="35"/>
      <c r="G2" s="35"/>
      <c r="H2" s="61"/>
      <c r="I2" s="61"/>
      <c r="J2" s="63" t="s">
        <v>77</v>
      </c>
    </row>
    <row r="3" spans="4:10" ht="12.75">
      <c r="D3" s="46"/>
      <c r="E3" s="35"/>
      <c r="F3" s="35"/>
      <c r="G3" s="35"/>
      <c r="H3" s="61"/>
      <c r="I3" s="61"/>
      <c r="J3" s="63" t="s">
        <v>38</v>
      </c>
    </row>
    <row r="4" spans="1:10" ht="15.75">
      <c r="A4" s="214" t="s">
        <v>39</v>
      </c>
      <c r="B4" s="214"/>
      <c r="C4" s="214"/>
      <c r="D4" s="214"/>
      <c r="E4" s="214"/>
      <c r="F4" s="214"/>
      <c r="G4" s="214"/>
      <c r="H4" s="214"/>
      <c r="I4" s="214"/>
      <c r="J4" s="214"/>
    </row>
    <row r="5" spans="1:10" ht="14.25">
      <c r="A5" s="215" t="s">
        <v>40</v>
      </c>
      <c r="B5" s="215"/>
      <c r="C5" s="215"/>
      <c r="D5" s="215"/>
      <c r="E5" s="215"/>
      <c r="F5" s="215"/>
      <c r="G5" s="215"/>
      <c r="H5" s="215"/>
      <c r="I5" s="215"/>
      <c r="J5" s="215"/>
    </row>
    <row r="6" spans="1:10" ht="14.25">
      <c r="A6" s="64"/>
      <c r="B6" s="64"/>
      <c r="C6" s="64"/>
      <c r="D6" s="64"/>
      <c r="E6" s="64"/>
      <c r="F6" s="64"/>
      <c r="G6" s="64"/>
      <c r="H6" s="64"/>
      <c r="I6" s="64"/>
      <c r="J6" s="64"/>
    </row>
    <row r="7" spans="1:10" ht="30" customHeight="1">
      <c r="A7" s="65" t="s">
        <v>41</v>
      </c>
      <c r="B7" s="66"/>
      <c r="C7" s="64"/>
      <c r="D7" s="216" t="s">
        <v>78</v>
      </c>
      <c r="E7" s="216"/>
      <c r="F7" s="216"/>
      <c r="G7" s="216"/>
      <c r="H7" s="216"/>
      <c r="I7" s="216"/>
      <c r="J7" s="216"/>
    </row>
    <row r="8" spans="1:10" ht="33.75" customHeight="1">
      <c r="A8" s="67" t="s">
        <v>42</v>
      </c>
      <c r="B8" s="68"/>
      <c r="C8" s="64"/>
      <c r="D8" s="216" t="s">
        <v>79</v>
      </c>
      <c r="E8" s="216"/>
      <c r="F8" s="216"/>
      <c r="G8" s="216"/>
      <c r="H8" s="216"/>
      <c r="I8" s="216"/>
      <c r="J8" s="216"/>
    </row>
    <row r="9" spans="1:10" ht="18" customHeight="1">
      <c r="A9" s="67" t="s">
        <v>43</v>
      </c>
      <c r="B9" s="68"/>
      <c r="C9" s="64"/>
      <c r="D9" s="238" t="s">
        <v>80</v>
      </c>
      <c r="E9" s="238"/>
      <c r="F9" s="238"/>
      <c r="G9" s="238"/>
      <c r="H9" s="238"/>
      <c r="I9" s="238"/>
      <c r="J9" s="238"/>
    </row>
    <row r="10" spans="1:10" ht="27" customHeight="1">
      <c r="A10" s="67" t="s">
        <v>44</v>
      </c>
      <c r="B10" s="84"/>
      <c r="D10" s="210" t="s">
        <v>70</v>
      </c>
      <c r="E10" s="210"/>
      <c r="F10" s="210"/>
      <c r="G10" s="210"/>
      <c r="H10" s="210"/>
      <c r="I10" s="210"/>
      <c r="J10" s="210"/>
    </row>
    <row r="11" spans="1:10" ht="32.25" customHeight="1">
      <c r="A11" s="211" t="s">
        <v>45</v>
      </c>
      <c r="B11" s="211"/>
      <c r="C11" s="211"/>
      <c r="D11" s="98"/>
      <c r="E11" s="99"/>
      <c r="F11" s="99"/>
      <c r="G11" s="99"/>
      <c r="H11" s="100"/>
      <c r="I11" s="100"/>
      <c r="J11" s="101"/>
    </row>
    <row r="12" spans="1:10" ht="10.5" customHeight="1">
      <c r="A12" s="74"/>
      <c r="B12" s="74"/>
      <c r="C12" s="74"/>
      <c r="D12" s="46"/>
      <c r="E12" s="35"/>
      <c r="F12" s="35"/>
      <c r="G12" s="35"/>
      <c r="H12" s="61"/>
      <c r="I12" s="61"/>
      <c r="J12" s="63"/>
    </row>
    <row r="13" spans="1:10" ht="18.75">
      <c r="A13" s="239" t="s">
        <v>7</v>
      </c>
      <c r="B13" s="239"/>
      <c r="C13" s="239"/>
      <c r="D13" s="239"/>
      <c r="E13" s="239"/>
      <c r="F13" s="239"/>
      <c r="G13" s="239"/>
      <c r="H13" s="239"/>
      <c r="I13" s="239"/>
      <c r="J13" s="239"/>
    </row>
    <row r="14" spans="1:10" ht="12.75">
      <c r="A14" s="47"/>
      <c r="B14" s="47"/>
      <c r="C14" s="47"/>
      <c r="D14" s="47"/>
      <c r="E14" s="47"/>
      <c r="F14" s="47"/>
      <c r="G14" s="47"/>
      <c r="H14" s="47"/>
      <c r="I14" s="47"/>
      <c r="J14" s="47"/>
    </row>
    <row r="15" spans="1:10" s="48" customFormat="1" ht="15">
      <c r="A15" s="49"/>
      <c r="B15" s="49"/>
      <c r="C15" s="49"/>
      <c r="D15" s="51" t="s">
        <v>60</v>
      </c>
      <c r="E15" s="245"/>
      <c r="F15" s="245"/>
      <c r="G15" s="86"/>
      <c r="H15" s="86"/>
      <c r="I15" s="50"/>
      <c r="J15" s="50"/>
    </row>
    <row r="16" ht="13.5" thickBot="1"/>
    <row r="17" spans="1:10" ht="20.25" customHeight="1">
      <c r="A17" s="242" t="s">
        <v>0</v>
      </c>
      <c r="B17" s="240" t="s">
        <v>9</v>
      </c>
      <c r="C17" s="240" t="s">
        <v>10</v>
      </c>
      <c r="D17" s="246" t="s">
        <v>11</v>
      </c>
      <c r="E17" s="247"/>
      <c r="F17" s="235" t="s">
        <v>33</v>
      </c>
      <c r="G17" s="235" t="s">
        <v>12</v>
      </c>
      <c r="H17" s="235"/>
      <c r="I17" s="235"/>
      <c r="J17" s="236" t="s">
        <v>13</v>
      </c>
    </row>
    <row r="18" spans="1:10" ht="51" customHeight="1" thickBot="1">
      <c r="A18" s="243"/>
      <c r="B18" s="241"/>
      <c r="C18" s="241"/>
      <c r="D18" s="248"/>
      <c r="E18" s="249"/>
      <c r="F18" s="244"/>
      <c r="G18" s="92" t="s">
        <v>29</v>
      </c>
      <c r="H18" s="92" t="s">
        <v>57</v>
      </c>
      <c r="I18" s="92" t="s">
        <v>30</v>
      </c>
      <c r="J18" s="237"/>
    </row>
    <row r="19" spans="1:10" s="3" customFormat="1" ht="12.75">
      <c r="A19" s="117" t="s">
        <v>411</v>
      </c>
      <c r="B19" s="110"/>
      <c r="C19" s="116" t="s">
        <v>81</v>
      </c>
      <c r="D19" s="250" t="s">
        <v>82</v>
      </c>
      <c r="E19" s="251"/>
      <c r="F19" s="1"/>
      <c r="G19" s="1"/>
      <c r="H19" s="1"/>
      <c r="I19" s="1"/>
      <c r="J19" s="2"/>
    </row>
    <row r="20" spans="1:10" s="3" customFormat="1" ht="12.75">
      <c r="A20" s="118" t="s">
        <v>412</v>
      </c>
      <c r="B20" s="113"/>
      <c r="C20" s="104" t="s">
        <v>174</v>
      </c>
      <c r="D20" s="218" t="s">
        <v>61</v>
      </c>
      <c r="E20" s="219"/>
      <c r="F20" s="114"/>
      <c r="G20" s="114"/>
      <c r="H20" s="114"/>
      <c r="I20" s="114"/>
      <c r="J20" s="115"/>
    </row>
    <row r="21" spans="1:10" s="3" customFormat="1" ht="12.75">
      <c r="A21" s="118" t="s">
        <v>413</v>
      </c>
      <c r="B21" s="113"/>
      <c r="C21" s="116" t="s">
        <v>143</v>
      </c>
      <c r="D21" s="218" t="s">
        <v>63</v>
      </c>
      <c r="E21" s="219"/>
      <c r="F21" s="114"/>
      <c r="G21" s="114"/>
      <c r="H21" s="114"/>
      <c r="I21" s="114"/>
      <c r="J21" s="115"/>
    </row>
    <row r="22" spans="1:10" s="3" customFormat="1" ht="12.75">
      <c r="A22" s="118" t="s">
        <v>414</v>
      </c>
      <c r="B22" s="113"/>
      <c r="C22" s="116" t="s">
        <v>175</v>
      </c>
      <c r="D22" s="218" t="s">
        <v>176</v>
      </c>
      <c r="E22" s="219"/>
      <c r="F22" s="114"/>
      <c r="G22" s="114"/>
      <c r="H22" s="114"/>
      <c r="I22" s="114"/>
      <c r="J22" s="115"/>
    </row>
    <row r="23" spans="1:10" s="3" customFormat="1" ht="12.75">
      <c r="A23" s="118" t="s">
        <v>415</v>
      </c>
      <c r="B23" s="113"/>
      <c r="C23" s="116" t="s">
        <v>205</v>
      </c>
      <c r="D23" s="218" t="s">
        <v>204</v>
      </c>
      <c r="E23" s="219"/>
      <c r="F23" s="114"/>
      <c r="G23" s="114"/>
      <c r="H23" s="114"/>
      <c r="I23" s="114"/>
      <c r="J23" s="115"/>
    </row>
    <row r="24" spans="1:10" s="3" customFormat="1" ht="12.75">
      <c r="A24" s="118" t="s">
        <v>416</v>
      </c>
      <c r="B24" s="113"/>
      <c r="C24" s="116" t="s">
        <v>224</v>
      </c>
      <c r="D24" s="218" t="s">
        <v>218</v>
      </c>
      <c r="E24" s="219"/>
      <c r="F24" s="114"/>
      <c r="G24" s="114"/>
      <c r="H24" s="114"/>
      <c r="I24" s="114"/>
      <c r="J24" s="115"/>
    </row>
    <row r="25" spans="1:10" s="3" customFormat="1" ht="12.75">
      <c r="A25" s="118" t="s">
        <v>417</v>
      </c>
      <c r="B25" s="113"/>
      <c r="C25" s="116" t="s">
        <v>259</v>
      </c>
      <c r="D25" s="218" t="s">
        <v>226</v>
      </c>
      <c r="E25" s="219"/>
      <c r="F25" s="114"/>
      <c r="G25" s="114"/>
      <c r="H25" s="114"/>
      <c r="I25" s="114"/>
      <c r="J25" s="115"/>
    </row>
    <row r="26" spans="1:10" s="3" customFormat="1" ht="12.75">
      <c r="A26" s="118" t="s">
        <v>418</v>
      </c>
      <c r="B26" s="113"/>
      <c r="C26" s="116" t="s">
        <v>294</v>
      </c>
      <c r="D26" s="218" t="s">
        <v>261</v>
      </c>
      <c r="E26" s="219"/>
      <c r="F26" s="114"/>
      <c r="G26" s="114"/>
      <c r="H26" s="114"/>
      <c r="I26" s="114"/>
      <c r="J26" s="115"/>
    </row>
    <row r="27" spans="1:10" s="3" customFormat="1" ht="12.75">
      <c r="A27" s="118" t="s">
        <v>419</v>
      </c>
      <c r="B27" s="113"/>
      <c r="C27" s="116" t="s">
        <v>410</v>
      </c>
      <c r="D27" s="218" t="s">
        <v>65</v>
      </c>
      <c r="E27" s="219"/>
      <c r="F27" s="114"/>
      <c r="G27" s="114"/>
      <c r="H27" s="114"/>
      <c r="I27" s="114"/>
      <c r="J27" s="115"/>
    </row>
    <row r="28" spans="1:10" s="3" customFormat="1" ht="12.75">
      <c r="A28" s="118" t="s">
        <v>420</v>
      </c>
      <c r="B28" s="113"/>
      <c r="C28" s="116" t="s">
        <v>455</v>
      </c>
      <c r="D28" s="218" t="s">
        <v>302</v>
      </c>
      <c r="E28" s="219"/>
      <c r="F28" s="114"/>
      <c r="G28" s="114"/>
      <c r="H28" s="114"/>
      <c r="I28" s="114"/>
      <c r="J28" s="115"/>
    </row>
    <row r="29" spans="1:10" s="3" customFormat="1" ht="12.75">
      <c r="A29" s="118" t="s">
        <v>421</v>
      </c>
      <c r="B29" s="113"/>
      <c r="C29" s="116" t="s">
        <v>456</v>
      </c>
      <c r="D29" s="218" t="s">
        <v>326</v>
      </c>
      <c r="E29" s="219"/>
      <c r="F29" s="114"/>
      <c r="G29" s="114"/>
      <c r="H29" s="114"/>
      <c r="I29" s="114"/>
      <c r="J29" s="115"/>
    </row>
    <row r="30" spans="1:10" s="3" customFormat="1" ht="12.75">
      <c r="A30" s="118" t="s">
        <v>422</v>
      </c>
      <c r="B30" s="113"/>
      <c r="C30" s="116" t="s">
        <v>457</v>
      </c>
      <c r="D30" s="218" t="s">
        <v>367</v>
      </c>
      <c r="E30" s="219"/>
      <c r="F30" s="114"/>
      <c r="G30" s="114"/>
      <c r="H30" s="114"/>
      <c r="I30" s="114"/>
      <c r="J30" s="115"/>
    </row>
    <row r="31" spans="1:10" s="3" customFormat="1" ht="12.75">
      <c r="A31" s="118" t="s">
        <v>423</v>
      </c>
      <c r="B31" s="113"/>
      <c r="C31" s="116" t="s">
        <v>51</v>
      </c>
      <c r="D31" s="218" t="s">
        <v>66</v>
      </c>
      <c r="E31" s="219"/>
      <c r="F31" s="114"/>
      <c r="G31" s="114"/>
      <c r="H31" s="114"/>
      <c r="I31" s="114"/>
      <c r="J31" s="115"/>
    </row>
    <row r="32" spans="1:10" s="3" customFormat="1" ht="12.75">
      <c r="A32" s="118" t="s">
        <v>424</v>
      </c>
      <c r="B32" s="113"/>
      <c r="C32" s="116" t="s">
        <v>55</v>
      </c>
      <c r="D32" s="218" t="s">
        <v>68</v>
      </c>
      <c r="E32" s="219"/>
      <c r="F32" s="114"/>
      <c r="G32" s="114"/>
      <c r="H32" s="114"/>
      <c r="I32" s="114"/>
      <c r="J32" s="115"/>
    </row>
    <row r="33" spans="1:10" s="3" customFormat="1" ht="13.5" customHeight="1" thickBot="1">
      <c r="A33" s="220" t="s">
        <v>4</v>
      </c>
      <c r="B33" s="221"/>
      <c r="C33" s="221"/>
      <c r="D33" s="221"/>
      <c r="E33" s="87"/>
      <c r="F33" s="88"/>
      <c r="G33" s="89"/>
      <c r="H33" s="90"/>
      <c r="I33" s="90"/>
      <c r="J33" s="91"/>
    </row>
    <row r="34" spans="1:10" s="3" customFormat="1" ht="13.5" customHeight="1">
      <c r="A34" s="233" t="s">
        <v>34</v>
      </c>
      <c r="B34" s="234"/>
      <c r="C34" s="234"/>
      <c r="D34" s="234"/>
      <c r="E34" s="105" t="s">
        <v>53</v>
      </c>
      <c r="F34" s="54"/>
      <c r="G34" s="34"/>
      <c r="H34" s="34"/>
      <c r="I34" s="34"/>
      <c r="J34" s="34"/>
    </row>
    <row r="35" spans="1:10" s="3" customFormat="1" ht="13.5" customHeight="1">
      <c r="A35" s="224" t="s">
        <v>14</v>
      </c>
      <c r="B35" s="225"/>
      <c r="C35" s="225"/>
      <c r="D35" s="225"/>
      <c r="E35" s="106"/>
      <c r="F35" s="55"/>
      <c r="G35" s="34"/>
      <c r="H35" s="34"/>
      <c r="I35" s="34"/>
      <c r="J35" s="34"/>
    </row>
    <row r="36" spans="1:11" ht="13.5" thickBot="1">
      <c r="A36" s="226" t="s">
        <v>52</v>
      </c>
      <c r="B36" s="227"/>
      <c r="C36" s="227"/>
      <c r="D36" s="227"/>
      <c r="E36" s="107" t="s">
        <v>53</v>
      </c>
      <c r="F36" s="55"/>
      <c r="K36" s="53"/>
    </row>
    <row r="37" spans="1:9" ht="13.5" thickBot="1">
      <c r="A37" s="228" t="s">
        <v>15</v>
      </c>
      <c r="B37" s="229"/>
      <c r="C37" s="229"/>
      <c r="D37" s="229"/>
      <c r="E37" s="52"/>
      <c r="F37" s="56"/>
      <c r="H37" s="223"/>
      <c r="I37" s="223"/>
    </row>
    <row r="38" spans="1:9" ht="12.75">
      <c r="A38" s="93"/>
      <c r="B38" s="93"/>
      <c r="C38" s="93"/>
      <c r="D38" s="93"/>
      <c r="E38" s="94"/>
      <c r="F38" s="95"/>
      <c r="H38" s="62"/>
      <c r="I38" s="62"/>
    </row>
    <row r="39" spans="1:25" ht="15.75">
      <c r="A39" s="93"/>
      <c r="B39" s="93"/>
      <c r="C39" s="93"/>
      <c r="D39" s="93"/>
      <c r="E39" s="94"/>
      <c r="F39" s="95"/>
      <c r="H39" s="62"/>
      <c r="I39" s="62"/>
      <c r="K39" s="40"/>
      <c r="L39" s="40"/>
      <c r="M39" s="40"/>
      <c r="N39" s="40"/>
      <c r="O39" s="40"/>
      <c r="P39" s="40"/>
      <c r="Q39" s="40"/>
      <c r="R39" s="40"/>
      <c r="S39" s="40"/>
      <c r="T39" s="40"/>
      <c r="U39" s="40"/>
      <c r="V39" s="40"/>
      <c r="W39" s="40"/>
      <c r="X39" s="40"/>
      <c r="Y39" s="40"/>
    </row>
    <row r="40" spans="1:11" ht="12.75">
      <c r="A40" s="96" t="s">
        <v>56</v>
      </c>
      <c r="B40" s="97"/>
      <c r="C40" s="230"/>
      <c r="D40" s="230"/>
      <c r="E40"/>
      <c r="F40" s="96" t="s">
        <v>6</v>
      </c>
      <c r="G40" s="80"/>
      <c r="H40" s="80"/>
      <c r="I40" s="80"/>
      <c r="J40" s="80"/>
      <c r="K40" s="57"/>
    </row>
    <row r="41" spans="1:11" ht="12.75">
      <c r="A41" s="20"/>
      <c r="B41" s="231" t="s">
        <v>26</v>
      </c>
      <c r="C41" s="231"/>
      <c r="D41" s="231"/>
      <c r="E41" s="20"/>
      <c r="F41"/>
      <c r="G41" s="232" t="s">
        <v>26</v>
      </c>
      <c r="H41" s="232"/>
      <c r="I41" s="232"/>
      <c r="J41" s="232"/>
      <c r="K41" s="57"/>
    </row>
    <row r="42" spans="2:11" ht="12.75">
      <c r="B42" s="60" t="s">
        <v>5</v>
      </c>
      <c r="E42" s="58"/>
      <c r="F42" s="60" t="s">
        <v>5</v>
      </c>
      <c r="H42" s="59"/>
      <c r="K42" s="57"/>
    </row>
    <row r="43" ht="12.75">
      <c r="K43" s="57"/>
    </row>
    <row r="44" spans="1:11" ht="12.75" customHeight="1">
      <c r="A44" s="222"/>
      <c r="B44" s="222"/>
      <c r="C44" s="222"/>
      <c r="K44" s="57"/>
    </row>
  </sheetData>
  <sheetProtection/>
  <mergeCells count="40">
    <mergeCell ref="D24:E24"/>
    <mergeCell ref="D25:E25"/>
    <mergeCell ref="D26:E26"/>
    <mergeCell ref="D19:E19"/>
    <mergeCell ref="D20:E20"/>
    <mergeCell ref="D21:E21"/>
    <mergeCell ref="D22:E22"/>
    <mergeCell ref="D23:E23"/>
    <mergeCell ref="A4:J4"/>
    <mergeCell ref="G17:I17"/>
    <mergeCell ref="J17:J18"/>
    <mergeCell ref="D10:J10"/>
    <mergeCell ref="D8:J8"/>
    <mergeCell ref="D9:J9"/>
    <mergeCell ref="A13:J13"/>
    <mergeCell ref="A5:J5"/>
    <mergeCell ref="D7:J7"/>
    <mergeCell ref="B17:B18"/>
    <mergeCell ref="A17:A18"/>
    <mergeCell ref="F17:F18"/>
    <mergeCell ref="C17:C18"/>
    <mergeCell ref="A11:C11"/>
    <mergeCell ref="E15:F15"/>
    <mergeCell ref="D17:E18"/>
    <mergeCell ref="A33:D33"/>
    <mergeCell ref="A44:C44"/>
    <mergeCell ref="H37:I37"/>
    <mergeCell ref="A35:D35"/>
    <mergeCell ref="A36:D36"/>
    <mergeCell ref="A37:D37"/>
    <mergeCell ref="C40:D40"/>
    <mergeCell ref="B41:D41"/>
    <mergeCell ref="G41:J41"/>
    <mergeCell ref="A34:D34"/>
    <mergeCell ref="D32:E32"/>
    <mergeCell ref="D31:E31"/>
    <mergeCell ref="D27:E27"/>
    <mergeCell ref="D30:E30"/>
    <mergeCell ref="D28:E28"/>
    <mergeCell ref="D29:E29"/>
  </mergeCells>
  <printOptions/>
  <pageMargins left="0.5511811023622047" right="0.5118110236220472" top="0.984251968503937" bottom="0.8267716535433072" header="0.5118110236220472" footer="0.5118110236220472"/>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A1:P329"/>
  <sheetViews>
    <sheetView view="pageBreakPreview" zoomScaleSheetLayoutView="100" zoomScalePageLayoutView="0" workbookViewId="0" topLeftCell="B1">
      <selection activeCell="J31" sqref="J31"/>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84</v>
      </c>
      <c r="B13" s="252"/>
      <c r="C13" s="252"/>
      <c r="D13" s="252"/>
      <c r="E13" s="252"/>
      <c r="F13" s="252"/>
      <c r="G13" s="252"/>
      <c r="H13" s="252"/>
      <c r="I13" s="252"/>
      <c r="J13" s="252"/>
      <c r="K13" s="252"/>
      <c r="L13" s="252"/>
      <c r="M13" s="252"/>
      <c r="N13" s="252"/>
      <c r="O13" s="252"/>
      <c r="P13" s="252"/>
    </row>
    <row r="14" spans="1:16" s="21" customFormat="1" ht="12.75" customHeight="1">
      <c r="A14" s="252" t="s">
        <v>83</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19">
        <v>1</v>
      </c>
      <c r="B20" s="119" t="s">
        <v>85</v>
      </c>
      <c r="C20" s="120" t="s">
        <v>86</v>
      </c>
      <c r="D20" s="121" t="s">
        <v>54</v>
      </c>
      <c r="E20" s="122">
        <v>63.1</v>
      </c>
      <c r="F20" s="27"/>
      <c r="G20" s="27"/>
      <c r="H20" s="27"/>
      <c r="I20" s="27"/>
      <c r="J20" s="27"/>
      <c r="K20" s="27"/>
      <c r="L20" s="27"/>
      <c r="M20" s="27"/>
      <c r="N20" s="27"/>
      <c r="O20" s="27"/>
      <c r="P20" s="28"/>
    </row>
    <row r="21" spans="1:16" s="33" customFormat="1" ht="15">
      <c r="A21" s="119">
        <v>2</v>
      </c>
      <c r="B21" s="119" t="s">
        <v>85</v>
      </c>
      <c r="C21" s="123" t="s">
        <v>87</v>
      </c>
      <c r="D21" s="124" t="s">
        <v>88</v>
      </c>
      <c r="E21" s="125">
        <v>1</v>
      </c>
      <c r="F21" s="12"/>
      <c r="G21" s="17"/>
      <c r="H21" s="18"/>
      <c r="I21" s="17"/>
      <c r="J21" s="17"/>
      <c r="K21" s="17"/>
      <c r="L21" s="17"/>
      <c r="M21" s="17"/>
      <c r="N21" s="17"/>
      <c r="O21" s="17"/>
      <c r="P21" s="19"/>
    </row>
    <row r="22" spans="1:16" s="33" customFormat="1" ht="15">
      <c r="A22" s="119">
        <v>3</v>
      </c>
      <c r="B22" s="119" t="s">
        <v>85</v>
      </c>
      <c r="C22" s="126" t="s">
        <v>89</v>
      </c>
      <c r="D22" s="121" t="s">
        <v>90</v>
      </c>
      <c r="E22" s="122">
        <v>1</v>
      </c>
      <c r="F22" s="12"/>
      <c r="G22" s="17"/>
      <c r="H22" s="18"/>
      <c r="I22" s="17"/>
      <c r="J22" s="17"/>
      <c r="K22" s="17"/>
      <c r="L22" s="17"/>
      <c r="M22" s="17"/>
      <c r="N22" s="17"/>
      <c r="O22" s="17"/>
      <c r="P22" s="19"/>
    </row>
    <row r="23" spans="1:16" s="33" customFormat="1" ht="30">
      <c r="A23" s="119">
        <v>4</v>
      </c>
      <c r="B23" s="119" t="s">
        <v>85</v>
      </c>
      <c r="C23" s="126" t="s">
        <v>91</v>
      </c>
      <c r="D23" s="121" t="s">
        <v>90</v>
      </c>
      <c r="E23" s="122">
        <v>1</v>
      </c>
      <c r="F23" s="12"/>
      <c r="G23" s="17"/>
      <c r="H23" s="18"/>
      <c r="I23" s="17"/>
      <c r="J23" s="17"/>
      <c r="K23" s="17"/>
      <c r="L23" s="17"/>
      <c r="M23" s="17"/>
      <c r="N23" s="17"/>
      <c r="O23" s="17"/>
      <c r="P23" s="19"/>
    </row>
    <row r="24" spans="1:16" s="33" customFormat="1" ht="15">
      <c r="A24" s="119">
        <v>5</v>
      </c>
      <c r="B24" s="119" t="s">
        <v>85</v>
      </c>
      <c r="C24" s="126" t="s">
        <v>92</v>
      </c>
      <c r="D24" s="121" t="s">
        <v>90</v>
      </c>
      <c r="E24" s="122">
        <v>1</v>
      </c>
      <c r="F24" s="12"/>
      <c r="G24" s="17"/>
      <c r="H24" s="18"/>
      <c r="I24" s="17"/>
      <c r="J24" s="17"/>
      <c r="K24" s="17"/>
      <c r="L24" s="17"/>
      <c r="M24" s="17"/>
      <c r="N24" s="17"/>
      <c r="O24" s="17"/>
      <c r="P24" s="19"/>
    </row>
    <row r="25" spans="1:16" s="33" customFormat="1" ht="45">
      <c r="A25" s="119">
        <v>6</v>
      </c>
      <c r="B25" s="119" t="s">
        <v>85</v>
      </c>
      <c r="C25" s="120" t="s">
        <v>463</v>
      </c>
      <c r="D25" s="121" t="s">
        <v>90</v>
      </c>
      <c r="E25" s="122">
        <v>1</v>
      </c>
      <c r="F25" s="201"/>
      <c r="G25" s="201"/>
      <c r="H25" s="201"/>
      <c r="I25" s="201"/>
      <c r="J25" s="17"/>
      <c r="K25" s="17"/>
      <c r="L25" s="17"/>
      <c r="M25" s="17"/>
      <c r="N25" s="17"/>
      <c r="O25" s="17"/>
      <c r="P25" s="19"/>
    </row>
    <row r="26" spans="1:16" s="33" customFormat="1" ht="45">
      <c r="A26" s="119">
        <v>7</v>
      </c>
      <c r="B26" s="119" t="s">
        <v>85</v>
      </c>
      <c r="C26" s="127" t="s">
        <v>93</v>
      </c>
      <c r="D26" s="207" t="s">
        <v>466</v>
      </c>
      <c r="E26" s="208">
        <v>1</v>
      </c>
      <c r="F26" s="201"/>
      <c r="G26" s="201"/>
      <c r="H26" s="201"/>
      <c r="I26" s="201"/>
      <c r="J26" s="17"/>
      <c r="K26" s="17"/>
      <c r="L26" s="17"/>
      <c r="M26" s="17"/>
      <c r="N26" s="17"/>
      <c r="O26" s="17"/>
      <c r="P26" s="19"/>
    </row>
    <row r="27" spans="1:16" s="33" customFormat="1" ht="30">
      <c r="A27" s="119">
        <v>8</v>
      </c>
      <c r="B27" s="119" t="s">
        <v>85</v>
      </c>
      <c r="C27" s="128" t="s">
        <v>464</v>
      </c>
      <c r="D27" s="121" t="s">
        <v>90</v>
      </c>
      <c r="E27" s="129">
        <v>1</v>
      </c>
      <c r="F27" s="201"/>
      <c r="G27" s="201"/>
      <c r="H27" s="201"/>
      <c r="I27" s="201"/>
      <c r="J27" s="201"/>
      <c r="K27" s="17"/>
      <c r="L27" s="17"/>
      <c r="M27" s="17"/>
      <c r="N27" s="17"/>
      <c r="O27" s="17"/>
      <c r="P27" s="19"/>
    </row>
    <row r="28" spans="1:16" s="33" customFormat="1" ht="30">
      <c r="A28" s="119">
        <v>9</v>
      </c>
      <c r="B28" s="119" t="s">
        <v>85</v>
      </c>
      <c r="C28" s="130" t="s">
        <v>465</v>
      </c>
      <c r="D28" s="121" t="s">
        <v>90</v>
      </c>
      <c r="E28" s="125">
        <v>1</v>
      </c>
      <c r="F28" s="201"/>
      <c r="G28" s="201"/>
      <c r="H28" s="201"/>
      <c r="I28" s="201"/>
      <c r="J28" s="17"/>
      <c r="K28" s="17"/>
      <c r="L28" s="17"/>
      <c r="M28" s="17"/>
      <c r="N28" s="17"/>
      <c r="O28" s="17"/>
      <c r="P28" s="19"/>
    </row>
    <row r="29" spans="1:16" s="33" customFormat="1" ht="15">
      <c r="A29" s="119">
        <v>10</v>
      </c>
      <c r="B29" s="119" t="s">
        <v>85</v>
      </c>
      <c r="C29" s="131" t="s">
        <v>94</v>
      </c>
      <c r="D29" s="132" t="s">
        <v>466</v>
      </c>
      <c r="E29" s="133">
        <v>1</v>
      </c>
      <c r="F29" s="201"/>
      <c r="G29" s="201"/>
      <c r="H29" s="201"/>
      <c r="I29" s="201"/>
      <c r="J29" s="17"/>
      <c r="K29" s="17"/>
      <c r="L29" s="17"/>
      <c r="M29" s="17"/>
      <c r="N29" s="17"/>
      <c r="O29" s="17"/>
      <c r="P29" s="19"/>
    </row>
    <row r="30" spans="1:16" s="33" customFormat="1" ht="15">
      <c r="A30" s="132">
        <v>11</v>
      </c>
      <c r="B30" s="119" t="s">
        <v>85</v>
      </c>
      <c r="C30" s="134" t="s">
        <v>95</v>
      </c>
      <c r="D30" s="121" t="s">
        <v>90</v>
      </c>
      <c r="E30" s="133">
        <v>1</v>
      </c>
      <c r="F30" s="269"/>
      <c r="G30" s="270"/>
      <c r="H30" s="270"/>
      <c r="I30" s="271"/>
      <c r="J30" s="17"/>
      <c r="K30" s="17"/>
      <c r="L30" s="17"/>
      <c r="M30" s="17"/>
      <c r="N30" s="17"/>
      <c r="O30" s="17"/>
      <c r="P30" s="19"/>
    </row>
    <row r="31" spans="1:16" s="33" customFormat="1" ht="30">
      <c r="A31" s="132">
        <v>12</v>
      </c>
      <c r="B31" s="119" t="s">
        <v>85</v>
      </c>
      <c r="C31" s="134" t="s">
        <v>96</v>
      </c>
      <c r="D31" s="121" t="s">
        <v>90</v>
      </c>
      <c r="E31" s="133">
        <v>1</v>
      </c>
      <c r="F31" s="12"/>
      <c r="G31" s="17"/>
      <c r="H31" s="18"/>
      <c r="I31" s="17"/>
      <c r="J31" s="17"/>
      <c r="K31" s="17"/>
      <c r="L31" s="17"/>
      <c r="M31" s="17"/>
      <c r="N31" s="17"/>
      <c r="O31" s="17"/>
      <c r="P31" s="19"/>
    </row>
    <row r="32" spans="1:16" s="33" customFormat="1" ht="30">
      <c r="A32" s="132">
        <v>14</v>
      </c>
      <c r="B32" s="119" t="s">
        <v>85</v>
      </c>
      <c r="C32" s="131" t="s">
        <v>97</v>
      </c>
      <c r="D32" s="124" t="s">
        <v>88</v>
      </c>
      <c r="E32" s="133">
        <v>1</v>
      </c>
      <c r="F32" s="12"/>
      <c r="G32" s="17"/>
      <c r="H32" s="18"/>
      <c r="I32" s="17"/>
      <c r="J32" s="17"/>
      <c r="K32" s="17"/>
      <c r="L32" s="17"/>
      <c r="M32" s="17"/>
      <c r="N32" s="17"/>
      <c r="O32" s="17"/>
      <c r="P32" s="19"/>
    </row>
    <row r="33" spans="1:16" s="33" customFormat="1" ht="15.75" thickBot="1">
      <c r="A33" s="119">
        <v>15</v>
      </c>
      <c r="B33" s="119" t="s">
        <v>85</v>
      </c>
      <c r="C33" s="135" t="s">
        <v>98</v>
      </c>
      <c r="D33" s="119" t="s">
        <v>99</v>
      </c>
      <c r="E33" s="125">
        <v>1</v>
      </c>
      <c r="F33" s="12"/>
      <c r="G33" s="17"/>
      <c r="H33" s="18"/>
      <c r="I33" s="17"/>
      <c r="J33" s="17"/>
      <c r="K33" s="17"/>
      <c r="L33" s="17"/>
      <c r="M33" s="17"/>
      <c r="N33" s="17"/>
      <c r="O33" s="17"/>
      <c r="P33" s="19"/>
    </row>
    <row r="34" spans="1:16" ht="15" thickBot="1">
      <c r="A34" s="262" t="s">
        <v>59</v>
      </c>
      <c r="B34" s="263"/>
      <c r="C34" s="263"/>
      <c r="D34" s="263"/>
      <c r="E34" s="263"/>
      <c r="F34" s="264"/>
      <c r="G34" s="264"/>
      <c r="H34" s="264"/>
      <c r="I34" s="264"/>
      <c r="J34" s="264"/>
      <c r="K34" s="265"/>
      <c r="L34" s="108"/>
      <c r="M34" s="108"/>
      <c r="N34" s="108"/>
      <c r="O34" s="108"/>
      <c r="P34" s="109"/>
    </row>
    <row r="35" spans="3:5" s="21" customFormat="1" ht="12.75">
      <c r="C35" s="22"/>
      <c r="D35" s="22"/>
      <c r="E35" s="103"/>
    </row>
    <row r="36" spans="1:15" s="21" customFormat="1" ht="12.75">
      <c r="A36" s="261" t="s">
        <v>56</v>
      </c>
      <c r="B36" s="261"/>
      <c r="C36" s="30"/>
      <c r="D36" s="266"/>
      <c r="E36" s="253"/>
      <c r="G36" s="261" t="s">
        <v>6</v>
      </c>
      <c r="H36" s="261"/>
      <c r="I36" s="267"/>
      <c r="J36" s="267"/>
      <c r="K36" s="267"/>
      <c r="L36" s="267"/>
      <c r="M36" s="267"/>
      <c r="N36" s="268"/>
      <c r="O36" s="261"/>
    </row>
    <row r="37" spans="3:11" s="21" customFormat="1" ht="12.75">
      <c r="C37" s="31" t="s">
        <v>26</v>
      </c>
      <c r="D37" s="22"/>
      <c r="E37" s="22"/>
      <c r="K37" s="31" t="s">
        <v>26</v>
      </c>
    </row>
    <row r="38" spans="3:5" s="21" customFormat="1" ht="12.75">
      <c r="C38" s="22"/>
      <c r="D38" s="22"/>
      <c r="E38" s="22"/>
    </row>
    <row r="39" spans="1:8" s="21" customFormat="1" ht="12.75">
      <c r="A39" s="261" t="s">
        <v>5</v>
      </c>
      <c r="B39" s="261"/>
      <c r="C39" s="22"/>
      <c r="D39" s="22"/>
      <c r="E39" s="22"/>
      <c r="G39" s="261" t="s">
        <v>5</v>
      </c>
      <c r="H39" s="261"/>
    </row>
    <row r="40" spans="3:5" s="21" customFormat="1" ht="12.75">
      <c r="C40" s="22"/>
      <c r="D40" s="22"/>
      <c r="E40" s="22"/>
    </row>
    <row r="41" spans="3:5" s="21" customFormat="1" ht="12.75">
      <c r="C41" s="22"/>
      <c r="D41" s="22"/>
      <c r="E41" s="22"/>
    </row>
    <row r="42" spans="3:5" s="21" customFormat="1" ht="12.75">
      <c r="C42" s="22"/>
      <c r="D42" s="22"/>
      <c r="E42" s="22"/>
    </row>
    <row r="43" spans="3:5" s="21" customFormat="1" ht="12.75">
      <c r="C43" s="22"/>
      <c r="D43" s="22"/>
      <c r="E43" s="22"/>
    </row>
    <row r="44" spans="3:5" s="21" customFormat="1" ht="12.75">
      <c r="C44" s="22"/>
      <c r="D44" s="22"/>
      <c r="E44" s="22"/>
    </row>
    <row r="45" spans="3:5" s="21" customFormat="1" ht="12.75">
      <c r="C45" s="22"/>
      <c r="D45" s="22"/>
      <c r="E45" s="22"/>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sheetData>
  <sheetProtection/>
  <mergeCells count="26">
    <mergeCell ref="A39:B39"/>
    <mergeCell ref="G39:H39"/>
    <mergeCell ref="L17:P17"/>
    <mergeCell ref="A34:K34"/>
    <mergeCell ref="A36:B36"/>
    <mergeCell ref="D36:E36"/>
    <mergeCell ref="G36:H36"/>
    <mergeCell ref="I36:M36"/>
    <mergeCell ref="N36:O36"/>
    <mergeCell ref="F30:I30"/>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4.xml><?xml version="1.0" encoding="utf-8"?>
<worksheet xmlns="http://schemas.openxmlformats.org/spreadsheetml/2006/main" xmlns:r="http://schemas.openxmlformats.org/officeDocument/2006/relationships">
  <dimension ref="A1:P335"/>
  <sheetViews>
    <sheetView view="pageBreakPreview" zoomScaleSheetLayoutView="100" zoomScalePageLayoutView="0" workbookViewId="0" topLeftCell="A1">
      <selection activeCell="C39" sqref="C39"/>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100</v>
      </c>
      <c r="B13" s="252"/>
      <c r="C13" s="252"/>
      <c r="D13" s="252"/>
      <c r="E13" s="252"/>
      <c r="F13" s="252"/>
      <c r="G13" s="252"/>
      <c r="H13" s="252"/>
      <c r="I13" s="252"/>
      <c r="J13" s="252"/>
      <c r="K13" s="252"/>
      <c r="L13" s="252"/>
      <c r="M13" s="252"/>
      <c r="N13" s="252"/>
      <c r="O13" s="252"/>
      <c r="P13" s="252"/>
    </row>
    <row r="14" spans="1:16" s="21" customFormat="1" ht="12.75" customHeight="1">
      <c r="A14" s="252" t="s">
        <v>61</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36" t="s">
        <v>101</v>
      </c>
      <c r="B20" s="137"/>
      <c r="C20" s="138" t="s">
        <v>102</v>
      </c>
      <c r="D20" s="139"/>
      <c r="E20" s="139"/>
      <c r="F20" s="140"/>
      <c r="G20" s="27"/>
      <c r="H20" s="27"/>
      <c r="I20" s="27"/>
      <c r="J20" s="27"/>
      <c r="K20" s="27"/>
      <c r="L20" s="27"/>
      <c r="M20" s="27"/>
      <c r="N20" s="27"/>
      <c r="O20" s="27"/>
      <c r="P20" s="28"/>
    </row>
    <row r="21" spans="1:16" s="33" customFormat="1" ht="18">
      <c r="A21" s="141" t="s">
        <v>103</v>
      </c>
      <c r="B21" s="119" t="s">
        <v>104</v>
      </c>
      <c r="C21" s="142" t="s">
        <v>105</v>
      </c>
      <c r="D21" s="119" t="s">
        <v>425</v>
      </c>
      <c r="E21" s="143">
        <f>2*1.61*3.74</f>
        <v>12.042800000000002</v>
      </c>
      <c r="F21" s="143"/>
      <c r="G21" s="17"/>
      <c r="H21" s="18"/>
      <c r="I21" s="17"/>
      <c r="J21" s="17"/>
      <c r="K21" s="17"/>
      <c r="L21" s="17"/>
      <c r="M21" s="17"/>
      <c r="N21" s="17"/>
      <c r="O21" s="17"/>
      <c r="P21" s="19"/>
    </row>
    <row r="22" spans="1:16" s="33" customFormat="1" ht="15">
      <c r="A22" s="144" t="s">
        <v>106</v>
      </c>
      <c r="B22" s="145"/>
      <c r="C22" s="146" t="s">
        <v>107</v>
      </c>
      <c r="D22" s="119"/>
      <c r="E22" s="143"/>
      <c r="F22" s="143"/>
      <c r="G22" s="17"/>
      <c r="H22" s="18"/>
      <c r="I22" s="17"/>
      <c r="J22" s="17"/>
      <c r="K22" s="17"/>
      <c r="L22" s="17"/>
      <c r="M22" s="17"/>
      <c r="N22" s="17"/>
      <c r="O22" s="17"/>
      <c r="P22" s="19"/>
    </row>
    <row r="23" spans="1:16" s="33" customFormat="1" ht="15">
      <c r="A23" s="141" t="s">
        <v>108</v>
      </c>
      <c r="B23" s="119" t="s">
        <v>104</v>
      </c>
      <c r="C23" s="142" t="s">
        <v>109</v>
      </c>
      <c r="D23" s="119" t="s">
        <v>90</v>
      </c>
      <c r="E23" s="147">
        <v>10</v>
      </c>
      <c r="F23" s="143"/>
      <c r="G23" s="17"/>
      <c r="H23" s="18"/>
      <c r="I23" s="17"/>
      <c r="J23" s="17"/>
      <c r="K23" s="17"/>
      <c r="L23" s="17"/>
      <c r="M23" s="17"/>
      <c r="N23" s="17"/>
      <c r="O23" s="17"/>
      <c r="P23" s="19"/>
    </row>
    <row r="24" spans="1:16" s="33" customFormat="1" ht="15">
      <c r="A24" s="141" t="s">
        <v>110</v>
      </c>
      <c r="B24" s="119" t="s">
        <v>104</v>
      </c>
      <c r="C24" s="142" t="s">
        <v>111</v>
      </c>
      <c r="D24" s="119" t="s">
        <v>90</v>
      </c>
      <c r="E24" s="147">
        <v>5</v>
      </c>
      <c r="F24" s="143"/>
      <c r="G24" s="17"/>
      <c r="H24" s="18"/>
      <c r="I24" s="17"/>
      <c r="J24" s="17"/>
      <c r="K24" s="17"/>
      <c r="L24" s="17"/>
      <c r="M24" s="17"/>
      <c r="N24" s="17"/>
      <c r="O24" s="17"/>
      <c r="P24" s="19"/>
    </row>
    <row r="25" spans="1:16" s="33" customFormat="1" ht="15">
      <c r="A25" s="141" t="s">
        <v>112</v>
      </c>
      <c r="B25" s="119" t="s">
        <v>104</v>
      </c>
      <c r="C25" s="148" t="s">
        <v>113</v>
      </c>
      <c r="D25" s="119" t="s">
        <v>90</v>
      </c>
      <c r="E25" s="147">
        <v>6</v>
      </c>
      <c r="F25" s="143"/>
      <c r="G25" s="17"/>
      <c r="H25" s="18"/>
      <c r="I25" s="17"/>
      <c r="J25" s="17"/>
      <c r="K25" s="17"/>
      <c r="L25" s="17"/>
      <c r="M25" s="17"/>
      <c r="N25" s="17"/>
      <c r="O25" s="17"/>
      <c r="P25" s="19"/>
    </row>
    <row r="26" spans="1:16" s="33" customFormat="1" ht="15">
      <c r="A26" s="141" t="s">
        <v>114</v>
      </c>
      <c r="B26" s="119" t="s">
        <v>104</v>
      </c>
      <c r="C26" s="142" t="s">
        <v>115</v>
      </c>
      <c r="D26" s="119" t="s">
        <v>90</v>
      </c>
      <c r="E26" s="147">
        <v>4</v>
      </c>
      <c r="F26" s="143"/>
      <c r="G26" s="17"/>
      <c r="H26" s="18"/>
      <c r="I26" s="17"/>
      <c r="J26" s="17"/>
      <c r="K26" s="17"/>
      <c r="L26" s="17"/>
      <c r="M26" s="17"/>
      <c r="N26" s="17"/>
      <c r="O26" s="17"/>
      <c r="P26" s="19"/>
    </row>
    <row r="27" spans="1:16" s="33" customFormat="1" ht="15">
      <c r="A27" s="141" t="s">
        <v>116</v>
      </c>
      <c r="B27" s="119" t="s">
        <v>104</v>
      </c>
      <c r="C27" s="142" t="s">
        <v>117</v>
      </c>
      <c r="D27" s="119" t="s">
        <v>90</v>
      </c>
      <c r="E27" s="147">
        <v>2</v>
      </c>
      <c r="F27" s="143"/>
      <c r="G27" s="17"/>
      <c r="H27" s="18"/>
      <c r="I27" s="17"/>
      <c r="J27" s="17"/>
      <c r="K27" s="17"/>
      <c r="L27" s="17"/>
      <c r="M27" s="17"/>
      <c r="N27" s="17"/>
      <c r="O27" s="17"/>
      <c r="P27" s="19"/>
    </row>
    <row r="28" spans="1:16" s="33" customFormat="1" ht="15">
      <c r="A28" s="144" t="s">
        <v>118</v>
      </c>
      <c r="B28" s="145"/>
      <c r="C28" s="146" t="s">
        <v>119</v>
      </c>
      <c r="D28" s="119"/>
      <c r="E28" s="143"/>
      <c r="F28" s="143"/>
      <c r="G28" s="17"/>
      <c r="H28" s="18"/>
      <c r="I28" s="17"/>
      <c r="J28" s="17"/>
      <c r="K28" s="17"/>
      <c r="L28" s="17"/>
      <c r="M28" s="17"/>
      <c r="N28" s="17"/>
      <c r="O28" s="17"/>
      <c r="P28" s="19"/>
    </row>
    <row r="29" spans="1:16" s="33" customFormat="1" ht="18">
      <c r="A29" s="141" t="s">
        <v>120</v>
      </c>
      <c r="B29" s="119" t="s">
        <v>104</v>
      </c>
      <c r="C29" s="142" t="s">
        <v>121</v>
      </c>
      <c r="D29" s="119" t="s">
        <v>425</v>
      </c>
      <c r="E29" s="143">
        <v>58.27</v>
      </c>
      <c r="F29" s="143"/>
      <c r="G29" s="17"/>
      <c r="H29" s="18"/>
      <c r="I29" s="17"/>
      <c r="J29" s="17"/>
      <c r="K29" s="17"/>
      <c r="L29" s="17"/>
      <c r="M29" s="17"/>
      <c r="N29" s="17"/>
      <c r="O29" s="17"/>
      <c r="P29" s="19"/>
    </row>
    <row r="30" spans="1:16" s="33" customFormat="1" ht="18">
      <c r="A30" s="141" t="s">
        <v>122</v>
      </c>
      <c r="B30" s="119" t="s">
        <v>104</v>
      </c>
      <c r="C30" s="142" t="s">
        <v>123</v>
      </c>
      <c r="D30" s="119" t="s">
        <v>425</v>
      </c>
      <c r="E30" s="143">
        <v>12.04</v>
      </c>
      <c r="F30" s="143"/>
      <c r="G30" s="17"/>
      <c r="H30" s="18"/>
      <c r="I30" s="17"/>
      <c r="J30" s="17"/>
      <c r="K30" s="17"/>
      <c r="L30" s="17"/>
      <c r="M30" s="17"/>
      <c r="N30" s="17"/>
      <c r="O30" s="17"/>
      <c r="P30" s="19"/>
    </row>
    <row r="31" spans="1:16" s="33" customFormat="1" ht="15">
      <c r="A31" s="144" t="s">
        <v>124</v>
      </c>
      <c r="B31" s="145"/>
      <c r="C31" s="146" t="s">
        <v>125</v>
      </c>
      <c r="D31" s="119"/>
      <c r="E31" s="143"/>
      <c r="F31" s="143"/>
      <c r="G31" s="17"/>
      <c r="H31" s="18"/>
      <c r="I31" s="17"/>
      <c r="J31" s="17"/>
      <c r="K31" s="17"/>
      <c r="L31" s="17"/>
      <c r="M31" s="17"/>
      <c r="N31" s="17"/>
      <c r="O31" s="17"/>
      <c r="P31" s="19"/>
    </row>
    <row r="32" spans="1:16" s="33" customFormat="1" ht="18">
      <c r="A32" s="149" t="s">
        <v>126</v>
      </c>
      <c r="B32" s="119" t="s">
        <v>104</v>
      </c>
      <c r="C32" s="142" t="s">
        <v>127</v>
      </c>
      <c r="D32" s="119" t="s">
        <v>425</v>
      </c>
      <c r="E32" s="143">
        <v>112.23</v>
      </c>
      <c r="F32" s="143"/>
      <c r="G32" s="17"/>
      <c r="H32" s="18"/>
      <c r="I32" s="17"/>
      <c r="J32" s="17"/>
      <c r="K32" s="17"/>
      <c r="L32" s="17"/>
      <c r="M32" s="17"/>
      <c r="N32" s="17"/>
      <c r="O32" s="17"/>
      <c r="P32" s="19"/>
    </row>
    <row r="33" spans="1:16" s="33" customFormat="1" ht="15">
      <c r="A33" s="143" t="s">
        <v>128</v>
      </c>
      <c r="B33" s="119" t="s">
        <v>104</v>
      </c>
      <c r="C33" s="142" t="s">
        <v>129</v>
      </c>
      <c r="D33" s="119" t="s">
        <v>54</v>
      </c>
      <c r="E33" s="125">
        <f>1.5*12+0.93*12+1.36*10+6.28+5.91*6</f>
        <v>84.5</v>
      </c>
      <c r="F33" s="143"/>
      <c r="G33" s="17"/>
      <c r="H33" s="18"/>
      <c r="I33" s="17"/>
      <c r="J33" s="17"/>
      <c r="K33" s="17"/>
      <c r="L33" s="17"/>
      <c r="M33" s="17"/>
      <c r="N33" s="17"/>
      <c r="O33" s="17"/>
      <c r="P33" s="19"/>
    </row>
    <row r="34" spans="1:16" s="33" customFormat="1" ht="15">
      <c r="A34" s="149" t="s">
        <v>130</v>
      </c>
      <c r="B34" s="119" t="s">
        <v>104</v>
      </c>
      <c r="C34" s="142" t="s">
        <v>131</v>
      </c>
      <c r="D34" s="119" t="s">
        <v>90</v>
      </c>
      <c r="E34" s="150">
        <v>1</v>
      </c>
      <c r="F34" s="143"/>
      <c r="G34" s="17"/>
      <c r="H34" s="18"/>
      <c r="I34" s="17"/>
      <c r="J34" s="17"/>
      <c r="K34" s="17"/>
      <c r="L34" s="17"/>
      <c r="M34" s="17"/>
      <c r="N34" s="17"/>
      <c r="O34" s="17"/>
      <c r="P34" s="19"/>
    </row>
    <row r="35" spans="1:16" s="33" customFormat="1" ht="18">
      <c r="A35" s="149" t="s">
        <v>132</v>
      </c>
      <c r="B35" s="119" t="s">
        <v>104</v>
      </c>
      <c r="C35" s="151" t="s">
        <v>133</v>
      </c>
      <c r="D35" s="119" t="s">
        <v>425</v>
      </c>
      <c r="E35" s="143">
        <v>8.76</v>
      </c>
      <c r="F35" s="143"/>
      <c r="G35" s="17"/>
      <c r="H35" s="18"/>
      <c r="I35" s="17"/>
      <c r="J35" s="17"/>
      <c r="K35" s="17"/>
      <c r="L35" s="17"/>
      <c r="M35" s="17"/>
      <c r="N35" s="17"/>
      <c r="O35" s="17"/>
      <c r="P35" s="19"/>
    </row>
    <row r="36" spans="1:16" s="33" customFormat="1" ht="30">
      <c r="A36" s="149" t="s">
        <v>134</v>
      </c>
      <c r="B36" s="119" t="s">
        <v>104</v>
      </c>
      <c r="C36" s="152" t="s">
        <v>135</v>
      </c>
      <c r="D36" s="119" t="s">
        <v>54</v>
      </c>
      <c r="E36" s="143">
        <v>120.2</v>
      </c>
      <c r="F36" s="143"/>
      <c r="G36" s="17"/>
      <c r="H36" s="18"/>
      <c r="I36" s="17"/>
      <c r="J36" s="17"/>
      <c r="K36" s="17"/>
      <c r="L36" s="17"/>
      <c r="M36" s="17"/>
      <c r="N36" s="17"/>
      <c r="O36" s="17"/>
      <c r="P36" s="19"/>
    </row>
    <row r="37" spans="1:16" s="33" customFormat="1" ht="30">
      <c r="A37" s="149" t="s">
        <v>136</v>
      </c>
      <c r="B37" s="119" t="s">
        <v>104</v>
      </c>
      <c r="C37" s="142" t="s">
        <v>137</v>
      </c>
      <c r="D37" s="121" t="s">
        <v>90</v>
      </c>
      <c r="E37" s="125">
        <v>2</v>
      </c>
      <c r="F37" s="143"/>
      <c r="G37" s="17"/>
      <c r="H37" s="18"/>
      <c r="I37" s="17"/>
      <c r="J37" s="17"/>
      <c r="K37" s="17"/>
      <c r="L37" s="17"/>
      <c r="M37" s="17"/>
      <c r="N37" s="17"/>
      <c r="O37" s="17"/>
      <c r="P37" s="19"/>
    </row>
    <row r="38" spans="1:16" s="33" customFormat="1" ht="75">
      <c r="A38" s="149" t="s">
        <v>138</v>
      </c>
      <c r="B38" s="119" t="s">
        <v>104</v>
      </c>
      <c r="C38" s="142" t="s">
        <v>139</v>
      </c>
      <c r="D38" s="119" t="s">
        <v>67</v>
      </c>
      <c r="E38" s="125">
        <v>1</v>
      </c>
      <c r="F38" s="143"/>
      <c r="G38" s="17"/>
      <c r="H38" s="18"/>
      <c r="I38" s="17"/>
      <c r="J38" s="17"/>
      <c r="K38" s="17"/>
      <c r="L38" s="17"/>
      <c r="M38" s="17"/>
      <c r="N38" s="17"/>
      <c r="O38" s="17"/>
      <c r="P38" s="19"/>
    </row>
    <row r="39" spans="1:16" s="33" customFormat="1" ht="30.75" thickBot="1">
      <c r="A39" s="141" t="s">
        <v>140</v>
      </c>
      <c r="B39" s="153" t="s">
        <v>141</v>
      </c>
      <c r="C39" s="152" t="s">
        <v>142</v>
      </c>
      <c r="D39" s="124" t="s">
        <v>88</v>
      </c>
      <c r="E39" s="143">
        <v>1</v>
      </c>
      <c r="F39" s="143"/>
      <c r="G39" s="17"/>
      <c r="H39" s="18"/>
      <c r="I39" s="17"/>
      <c r="J39" s="17"/>
      <c r="K39" s="17"/>
      <c r="L39" s="17"/>
      <c r="M39" s="17"/>
      <c r="N39" s="17"/>
      <c r="O39" s="17"/>
      <c r="P39" s="19"/>
    </row>
    <row r="40" spans="1:16" ht="15" thickBot="1">
      <c r="A40" s="262" t="s">
        <v>59</v>
      </c>
      <c r="B40" s="263"/>
      <c r="C40" s="263"/>
      <c r="D40" s="263"/>
      <c r="E40" s="263"/>
      <c r="F40" s="264"/>
      <c r="G40" s="264"/>
      <c r="H40" s="264"/>
      <c r="I40" s="264"/>
      <c r="J40" s="264"/>
      <c r="K40" s="265"/>
      <c r="L40" s="108"/>
      <c r="M40" s="108"/>
      <c r="N40" s="108"/>
      <c r="O40" s="108"/>
      <c r="P40" s="109"/>
    </row>
    <row r="41" spans="3:5" s="21" customFormat="1" ht="12.75">
      <c r="C41" s="22"/>
      <c r="D41" s="22"/>
      <c r="E41" s="103"/>
    </row>
    <row r="42" spans="1:15" s="21" customFormat="1" ht="12.75">
      <c r="A42" s="261" t="s">
        <v>56</v>
      </c>
      <c r="B42" s="261"/>
      <c r="C42" s="30"/>
      <c r="D42" s="266"/>
      <c r="E42" s="253"/>
      <c r="G42" s="261" t="s">
        <v>6</v>
      </c>
      <c r="H42" s="261"/>
      <c r="I42" s="267"/>
      <c r="J42" s="267"/>
      <c r="K42" s="267"/>
      <c r="L42" s="267"/>
      <c r="M42" s="267"/>
      <c r="N42" s="268"/>
      <c r="O42" s="261"/>
    </row>
    <row r="43" spans="3:11" s="21" customFormat="1" ht="12.75">
      <c r="C43" s="31" t="s">
        <v>26</v>
      </c>
      <c r="D43" s="22"/>
      <c r="E43" s="22"/>
      <c r="K43" s="31" t="s">
        <v>26</v>
      </c>
    </row>
    <row r="44" spans="3:5" s="21" customFormat="1" ht="12.75">
      <c r="C44" s="22"/>
      <c r="D44" s="22"/>
      <c r="E44" s="22"/>
    </row>
    <row r="45" spans="1:8" s="21" customFormat="1" ht="12.75">
      <c r="A45" s="261" t="s">
        <v>5</v>
      </c>
      <c r="B45" s="261"/>
      <c r="C45" s="22"/>
      <c r="D45" s="22"/>
      <c r="E45" s="22"/>
      <c r="G45" s="261" t="s">
        <v>5</v>
      </c>
      <c r="H45" s="261"/>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sheetData>
  <sheetProtection/>
  <protectedRanges>
    <protectedRange password="CF3F" sqref="B21:B38" name="Range1_2_1"/>
    <protectedRange password="CF3F" sqref="E39 C39 A39" name="Range1_2_2_1"/>
    <protectedRange password="CF3F" sqref="D39" name="Range1_1_2_1"/>
  </protectedRanges>
  <mergeCells count="25">
    <mergeCell ref="A45:B45"/>
    <mergeCell ref="G45:H45"/>
    <mergeCell ref="L17:P17"/>
    <mergeCell ref="A40:K40"/>
    <mergeCell ref="A42:B42"/>
    <mergeCell ref="D42:E42"/>
    <mergeCell ref="G42:H42"/>
    <mergeCell ref="I42:M42"/>
    <mergeCell ref="N42:O42"/>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5.xml><?xml version="1.0" encoding="utf-8"?>
<worksheet xmlns="http://schemas.openxmlformats.org/spreadsheetml/2006/main" xmlns:r="http://schemas.openxmlformats.org/officeDocument/2006/relationships">
  <dimension ref="A1:P344"/>
  <sheetViews>
    <sheetView view="pageBreakPreview" zoomScaleSheetLayoutView="100" zoomScalePageLayoutView="0" workbookViewId="0" topLeftCell="B1">
      <selection activeCell="J26" sqref="J26"/>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144</v>
      </c>
      <c r="B13" s="252"/>
      <c r="C13" s="252"/>
      <c r="D13" s="252"/>
      <c r="E13" s="252"/>
      <c r="F13" s="252"/>
      <c r="G13" s="252"/>
      <c r="H13" s="252"/>
      <c r="I13" s="252"/>
      <c r="J13" s="252"/>
      <c r="K13" s="252"/>
      <c r="L13" s="252"/>
      <c r="M13" s="252"/>
      <c r="N13" s="252"/>
      <c r="O13" s="252"/>
      <c r="P13" s="252"/>
    </row>
    <row r="14" spans="1:16" s="21" customFormat="1" ht="12.75" customHeight="1">
      <c r="A14" s="252" t="s">
        <v>63</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42.75">
      <c r="A20" s="141"/>
      <c r="B20" s="154"/>
      <c r="C20" s="146" t="s">
        <v>145</v>
      </c>
      <c r="D20" s="155"/>
      <c r="E20" s="156"/>
      <c r="F20" s="140"/>
      <c r="G20" s="27"/>
      <c r="H20" s="27"/>
      <c r="I20" s="27"/>
      <c r="J20" s="27"/>
      <c r="K20" s="27"/>
      <c r="L20" s="27"/>
      <c r="M20" s="27"/>
      <c r="N20" s="27"/>
      <c r="O20" s="27"/>
      <c r="P20" s="28"/>
    </row>
    <row r="21" spans="1:16" s="33" customFormat="1" ht="30">
      <c r="A21" s="153">
        <v>1</v>
      </c>
      <c r="B21" s="153" t="s">
        <v>141</v>
      </c>
      <c r="C21" s="157" t="s">
        <v>146</v>
      </c>
      <c r="D21" s="155" t="s">
        <v>426</v>
      </c>
      <c r="E21" s="158">
        <v>60.66</v>
      </c>
      <c r="F21" s="143"/>
      <c r="G21" s="17"/>
      <c r="H21" s="18"/>
      <c r="I21" s="17"/>
      <c r="J21" s="17"/>
      <c r="K21" s="17"/>
      <c r="L21" s="17"/>
      <c r="M21" s="17"/>
      <c r="N21" s="17"/>
      <c r="O21" s="17"/>
      <c r="P21" s="19"/>
    </row>
    <row r="22" spans="1:16" s="33" customFormat="1" ht="30">
      <c r="A22" s="153">
        <v>2</v>
      </c>
      <c r="B22" s="153" t="s">
        <v>141</v>
      </c>
      <c r="C22" s="157" t="s">
        <v>147</v>
      </c>
      <c r="D22" s="155" t="s">
        <v>425</v>
      </c>
      <c r="E22" s="156">
        <v>133.75</v>
      </c>
      <c r="F22" s="143"/>
      <c r="G22" s="17"/>
      <c r="H22" s="18"/>
      <c r="I22" s="17"/>
      <c r="J22" s="17"/>
      <c r="K22" s="17"/>
      <c r="L22" s="17"/>
      <c r="M22" s="17"/>
      <c r="N22" s="17"/>
      <c r="O22" s="17"/>
      <c r="P22" s="19"/>
    </row>
    <row r="23" spans="1:16" s="33" customFormat="1" ht="45">
      <c r="A23" s="153">
        <v>3</v>
      </c>
      <c r="B23" s="153" t="s">
        <v>141</v>
      </c>
      <c r="C23" s="157" t="s">
        <v>148</v>
      </c>
      <c r="D23" s="155" t="s">
        <v>425</v>
      </c>
      <c r="E23" s="156">
        <f>E22*0.05</f>
        <v>6.6875</v>
      </c>
      <c r="F23" s="143"/>
      <c r="G23" s="17"/>
      <c r="H23" s="18"/>
      <c r="I23" s="17"/>
      <c r="J23" s="17"/>
      <c r="K23" s="17"/>
      <c r="L23" s="17"/>
      <c r="M23" s="17"/>
      <c r="N23" s="17"/>
      <c r="O23" s="17"/>
      <c r="P23" s="19"/>
    </row>
    <row r="24" spans="1:16" s="33" customFormat="1" ht="45">
      <c r="A24" s="153">
        <v>4</v>
      </c>
      <c r="B24" s="153" t="s">
        <v>141</v>
      </c>
      <c r="C24" s="157" t="s">
        <v>149</v>
      </c>
      <c r="D24" s="155" t="s">
        <v>425</v>
      </c>
      <c r="E24" s="156">
        <f>ROUND(E22*0.1,2)</f>
        <v>13.38</v>
      </c>
      <c r="F24" s="143"/>
      <c r="G24" s="17"/>
      <c r="H24" s="18"/>
      <c r="I24" s="17"/>
      <c r="J24" s="17"/>
      <c r="K24" s="17"/>
      <c r="L24" s="17"/>
      <c r="M24" s="17"/>
      <c r="N24" s="17"/>
      <c r="O24" s="17"/>
      <c r="P24" s="19"/>
    </row>
    <row r="25" spans="1:16" s="33" customFormat="1" ht="30">
      <c r="A25" s="153">
        <v>5</v>
      </c>
      <c r="B25" s="153" t="s">
        <v>141</v>
      </c>
      <c r="C25" s="130" t="s">
        <v>150</v>
      </c>
      <c r="D25" s="155" t="s">
        <v>425</v>
      </c>
      <c r="E25" s="156">
        <f>E22</f>
        <v>133.75</v>
      </c>
      <c r="F25" s="143"/>
      <c r="G25" s="17"/>
      <c r="H25" s="18"/>
      <c r="I25" s="17"/>
      <c r="J25" s="17"/>
      <c r="K25" s="17"/>
      <c r="L25" s="17"/>
      <c r="M25" s="17"/>
      <c r="N25" s="17"/>
      <c r="O25" s="17"/>
      <c r="P25" s="19"/>
    </row>
    <row r="26" spans="1:16" s="33" customFormat="1" ht="60">
      <c r="A26" s="153" t="s">
        <v>151</v>
      </c>
      <c r="B26" s="153" t="s">
        <v>141</v>
      </c>
      <c r="C26" s="157" t="s">
        <v>467</v>
      </c>
      <c r="D26" s="155" t="s">
        <v>425</v>
      </c>
      <c r="E26" s="156">
        <v>67</v>
      </c>
      <c r="F26" s="196"/>
      <c r="G26" s="196"/>
      <c r="H26" s="196"/>
      <c r="I26" s="196"/>
      <c r="J26" s="196"/>
      <c r="K26" s="196"/>
      <c r="L26" s="196"/>
      <c r="M26" s="196"/>
      <c r="N26" s="196"/>
      <c r="O26" s="196"/>
      <c r="P26" s="196"/>
    </row>
    <row r="27" spans="1:16" s="33" customFormat="1" ht="15">
      <c r="A27" s="149" t="s">
        <v>152</v>
      </c>
      <c r="B27" s="153" t="s">
        <v>141</v>
      </c>
      <c r="C27" s="131" t="s">
        <v>153</v>
      </c>
      <c r="D27" s="119" t="s">
        <v>54</v>
      </c>
      <c r="E27" s="125">
        <v>104</v>
      </c>
      <c r="F27" s="196"/>
      <c r="G27" s="196"/>
      <c r="H27" s="196"/>
      <c r="I27" s="196"/>
      <c r="J27" s="196"/>
      <c r="K27" s="196"/>
      <c r="L27" s="196"/>
      <c r="M27" s="196"/>
      <c r="N27" s="196"/>
      <c r="O27" s="196"/>
      <c r="P27" s="196"/>
    </row>
    <row r="28" spans="1:16" s="33" customFormat="1" ht="30">
      <c r="A28" s="153" t="s">
        <v>69</v>
      </c>
      <c r="B28" s="153" t="s">
        <v>141</v>
      </c>
      <c r="C28" s="142" t="s">
        <v>154</v>
      </c>
      <c r="D28" s="155" t="s">
        <v>426</v>
      </c>
      <c r="E28" s="158">
        <f>E21-E31-E32-E33</f>
        <v>23.029999999999994</v>
      </c>
      <c r="F28" s="143"/>
      <c r="G28" s="17"/>
      <c r="H28" s="18"/>
      <c r="I28" s="17"/>
      <c r="J28" s="17"/>
      <c r="K28" s="17"/>
      <c r="L28" s="17"/>
      <c r="M28" s="17"/>
      <c r="N28" s="17"/>
      <c r="O28" s="17"/>
      <c r="P28" s="19"/>
    </row>
    <row r="29" spans="1:16" s="33" customFormat="1" ht="18">
      <c r="A29" s="153" t="s">
        <v>155</v>
      </c>
      <c r="B29" s="153" t="s">
        <v>141</v>
      </c>
      <c r="C29" s="142" t="s">
        <v>64</v>
      </c>
      <c r="D29" s="155" t="s">
        <v>426</v>
      </c>
      <c r="E29" s="158">
        <f>E21-E28</f>
        <v>37.63</v>
      </c>
      <c r="F29" s="143"/>
      <c r="G29" s="17"/>
      <c r="H29" s="18"/>
      <c r="I29" s="17"/>
      <c r="J29" s="17"/>
      <c r="K29" s="17"/>
      <c r="L29" s="17"/>
      <c r="M29" s="17"/>
      <c r="N29" s="17"/>
      <c r="O29" s="17"/>
      <c r="P29" s="19"/>
    </row>
    <row r="30" spans="1:16" s="33" customFormat="1" ht="15">
      <c r="A30" s="159"/>
      <c r="B30" s="153"/>
      <c r="C30" s="146" t="s">
        <v>156</v>
      </c>
      <c r="D30" s="160"/>
      <c r="E30" s="160"/>
      <c r="F30" s="143"/>
      <c r="G30" s="17"/>
      <c r="H30" s="18"/>
      <c r="I30" s="17"/>
      <c r="J30" s="17"/>
      <c r="K30" s="17"/>
      <c r="L30" s="17"/>
      <c r="M30" s="17"/>
      <c r="N30" s="17"/>
      <c r="O30" s="17"/>
      <c r="P30" s="19"/>
    </row>
    <row r="31" spans="1:16" s="33" customFormat="1" ht="18">
      <c r="A31" s="119">
        <v>10</v>
      </c>
      <c r="B31" s="153" t="s">
        <v>141</v>
      </c>
      <c r="C31" s="152" t="s">
        <v>157</v>
      </c>
      <c r="D31" s="119" t="s">
        <v>426</v>
      </c>
      <c r="E31" s="161">
        <f>ROUND(E35*0.3*1.3,2)</f>
        <v>24.34</v>
      </c>
      <c r="F31" s="143"/>
      <c r="G31" s="17"/>
      <c r="H31" s="18"/>
      <c r="I31" s="17"/>
      <c r="J31" s="17"/>
      <c r="K31" s="17"/>
      <c r="L31" s="17"/>
      <c r="M31" s="17"/>
      <c r="N31" s="17"/>
      <c r="O31" s="17"/>
      <c r="P31" s="19"/>
    </row>
    <row r="32" spans="1:16" s="33" customFormat="1" ht="30">
      <c r="A32" s="119">
        <v>11</v>
      </c>
      <c r="B32" s="153" t="s">
        <v>141</v>
      </c>
      <c r="C32" s="152" t="s">
        <v>158</v>
      </c>
      <c r="D32" s="119" t="s">
        <v>426</v>
      </c>
      <c r="E32" s="121">
        <f>ROUND(E35*0.15*1.2,2)</f>
        <v>11.23</v>
      </c>
      <c r="F32" s="143"/>
      <c r="G32" s="17"/>
      <c r="H32" s="18"/>
      <c r="I32" s="17"/>
      <c r="J32" s="17"/>
      <c r="K32" s="17"/>
      <c r="L32" s="17"/>
      <c r="M32" s="17"/>
      <c r="N32" s="17"/>
      <c r="O32" s="17"/>
      <c r="P32" s="19"/>
    </row>
    <row r="33" spans="1:16" s="33" customFormat="1" ht="18">
      <c r="A33" s="119">
        <v>12</v>
      </c>
      <c r="B33" s="153" t="s">
        <v>141</v>
      </c>
      <c r="C33" s="162" t="s">
        <v>159</v>
      </c>
      <c r="D33" s="163" t="s">
        <v>426</v>
      </c>
      <c r="E33" s="163">
        <f>ROUND(E35*0.03*1.1,2)</f>
        <v>2.06</v>
      </c>
      <c r="F33" s="143"/>
      <c r="G33" s="17"/>
      <c r="H33" s="18"/>
      <c r="I33" s="17"/>
      <c r="J33" s="17"/>
      <c r="K33" s="17"/>
      <c r="L33" s="17"/>
      <c r="M33" s="17"/>
      <c r="N33" s="17"/>
      <c r="O33" s="17"/>
      <c r="P33" s="19"/>
    </row>
    <row r="34" spans="1:16" s="33" customFormat="1" ht="30">
      <c r="A34" s="119">
        <v>13</v>
      </c>
      <c r="B34" s="153" t="s">
        <v>141</v>
      </c>
      <c r="C34" s="152" t="s">
        <v>160</v>
      </c>
      <c r="D34" s="119" t="s">
        <v>54</v>
      </c>
      <c r="E34" s="121">
        <v>121</v>
      </c>
      <c r="F34" s="143"/>
      <c r="G34" s="17"/>
      <c r="H34" s="18"/>
      <c r="I34" s="17"/>
      <c r="J34" s="17"/>
      <c r="K34" s="17"/>
      <c r="L34" s="17"/>
      <c r="M34" s="17"/>
      <c r="N34" s="17"/>
      <c r="O34" s="17"/>
      <c r="P34" s="19"/>
    </row>
    <row r="35" spans="1:16" s="33" customFormat="1" ht="30">
      <c r="A35" s="119">
        <v>14</v>
      </c>
      <c r="B35" s="153" t="s">
        <v>141</v>
      </c>
      <c r="C35" s="152" t="s">
        <v>161</v>
      </c>
      <c r="D35" s="119" t="s">
        <v>425</v>
      </c>
      <c r="E35" s="121">
        <v>62.4</v>
      </c>
      <c r="F35" s="143"/>
      <c r="G35" s="17"/>
      <c r="H35" s="18"/>
      <c r="I35" s="17"/>
      <c r="J35" s="17"/>
      <c r="K35" s="17"/>
      <c r="L35" s="17"/>
      <c r="M35" s="17"/>
      <c r="N35" s="17"/>
      <c r="O35" s="17"/>
      <c r="P35" s="19"/>
    </row>
    <row r="36" spans="1:16" s="33" customFormat="1" ht="30">
      <c r="A36" s="164">
        <v>15</v>
      </c>
      <c r="B36" s="198" t="s">
        <v>141</v>
      </c>
      <c r="C36" s="199" t="s">
        <v>162</v>
      </c>
      <c r="D36" s="164" t="s">
        <v>425</v>
      </c>
      <c r="E36" s="200">
        <f>E31</f>
        <v>24.34</v>
      </c>
      <c r="F36" s="197"/>
      <c r="G36" s="197"/>
      <c r="H36" s="197"/>
      <c r="I36" s="197"/>
      <c r="J36" s="197"/>
      <c r="K36" s="197"/>
      <c r="L36" s="197"/>
      <c r="M36" s="197"/>
      <c r="N36" s="197"/>
      <c r="O36" s="17"/>
      <c r="P36" s="19"/>
    </row>
    <row r="37" spans="1:16" s="33" customFormat="1" ht="15">
      <c r="A37" s="119"/>
      <c r="B37" s="153"/>
      <c r="C37" s="146" t="s">
        <v>458</v>
      </c>
      <c r="D37" s="119"/>
      <c r="E37" s="125"/>
      <c r="F37" s="143"/>
      <c r="G37" s="17"/>
      <c r="H37" s="18"/>
      <c r="I37" s="17"/>
      <c r="J37" s="17"/>
      <c r="K37" s="17"/>
      <c r="L37" s="17"/>
      <c r="M37" s="17"/>
      <c r="N37" s="17"/>
      <c r="O37" s="17"/>
      <c r="P37" s="19"/>
    </row>
    <row r="38" spans="1:16" s="33" customFormat="1" ht="60">
      <c r="A38" s="153" t="s">
        <v>163</v>
      </c>
      <c r="B38" s="153" t="s">
        <v>141</v>
      </c>
      <c r="C38" s="157" t="s">
        <v>164</v>
      </c>
      <c r="D38" s="155" t="s">
        <v>425</v>
      </c>
      <c r="E38" s="156">
        <v>1.15</v>
      </c>
      <c r="F38" s="197"/>
      <c r="G38" s="197"/>
      <c r="H38" s="197"/>
      <c r="I38" s="197"/>
      <c r="J38" s="197"/>
      <c r="K38" s="197"/>
      <c r="L38" s="197"/>
      <c r="M38" s="197"/>
      <c r="N38" s="197"/>
      <c r="O38" s="17"/>
      <c r="P38" s="19"/>
    </row>
    <row r="39" spans="1:16" s="33" customFormat="1" ht="15">
      <c r="A39" s="119">
        <v>17</v>
      </c>
      <c r="B39" s="153" t="s">
        <v>141</v>
      </c>
      <c r="C39" s="142" t="s">
        <v>165</v>
      </c>
      <c r="D39" s="155" t="s">
        <v>90</v>
      </c>
      <c r="E39" s="143">
        <v>6</v>
      </c>
      <c r="F39" s="143"/>
      <c r="G39" s="17"/>
      <c r="H39" s="18"/>
      <c r="I39" s="17"/>
      <c r="J39" s="17"/>
      <c r="K39" s="17"/>
      <c r="L39" s="17"/>
      <c r="M39" s="17"/>
      <c r="N39" s="17"/>
      <c r="O39" s="17"/>
      <c r="P39" s="19"/>
    </row>
    <row r="40" spans="1:16" s="33" customFormat="1" ht="15">
      <c r="A40" s="119"/>
      <c r="B40" s="153"/>
      <c r="C40" s="146" t="s">
        <v>460</v>
      </c>
      <c r="D40" s="155"/>
      <c r="E40" s="143"/>
      <c r="F40" s="143"/>
      <c r="G40" s="17"/>
      <c r="H40" s="18"/>
      <c r="I40" s="17"/>
      <c r="J40" s="17"/>
      <c r="K40" s="17"/>
      <c r="L40" s="17"/>
      <c r="M40" s="17"/>
      <c r="N40" s="17"/>
      <c r="O40" s="17"/>
      <c r="P40" s="19"/>
    </row>
    <row r="41" spans="1:16" s="33" customFormat="1" ht="45">
      <c r="A41" s="153" t="s">
        <v>166</v>
      </c>
      <c r="B41" s="153" t="s">
        <v>141</v>
      </c>
      <c r="C41" s="157" t="s">
        <v>459</v>
      </c>
      <c r="D41" s="155" t="s">
        <v>425</v>
      </c>
      <c r="E41" s="156">
        <v>38.69</v>
      </c>
      <c r="F41" s="196"/>
      <c r="G41" s="196"/>
      <c r="H41" s="196"/>
      <c r="I41" s="196"/>
      <c r="J41" s="196"/>
      <c r="K41" s="196"/>
      <c r="L41" s="196"/>
      <c r="M41" s="196"/>
      <c r="N41" s="196"/>
      <c r="O41" s="17"/>
      <c r="P41" s="19"/>
    </row>
    <row r="42" spans="1:16" s="33" customFormat="1" ht="15">
      <c r="A42" s="165"/>
      <c r="B42" s="153"/>
      <c r="C42" s="146" t="s">
        <v>167</v>
      </c>
      <c r="D42" s="119"/>
      <c r="E42" s="119"/>
      <c r="F42" s="143"/>
      <c r="G42" s="17"/>
      <c r="H42" s="18"/>
      <c r="I42" s="17"/>
      <c r="J42" s="17"/>
      <c r="K42" s="17"/>
      <c r="L42" s="17"/>
      <c r="M42" s="17"/>
      <c r="N42" s="17"/>
      <c r="O42" s="17"/>
      <c r="P42" s="19"/>
    </row>
    <row r="43" spans="1:16" s="33" customFormat="1" ht="45">
      <c r="A43" s="119">
        <v>19</v>
      </c>
      <c r="B43" s="153" t="s">
        <v>141</v>
      </c>
      <c r="C43" s="142" t="s">
        <v>168</v>
      </c>
      <c r="D43" s="125" t="s">
        <v>426</v>
      </c>
      <c r="E43" s="125">
        <v>0.41</v>
      </c>
      <c r="F43" s="143"/>
      <c r="G43" s="17"/>
      <c r="H43" s="18"/>
      <c r="I43" s="17"/>
      <c r="J43" s="17"/>
      <c r="K43" s="17"/>
      <c r="L43" s="17"/>
      <c r="M43" s="17"/>
      <c r="N43" s="17"/>
      <c r="O43" s="17"/>
      <c r="P43" s="19"/>
    </row>
    <row r="44" spans="1:16" s="33" customFormat="1" ht="30">
      <c r="A44" s="119">
        <v>20</v>
      </c>
      <c r="B44" s="153" t="s">
        <v>141</v>
      </c>
      <c r="C44" s="142" t="s">
        <v>169</v>
      </c>
      <c r="D44" s="119" t="s">
        <v>425</v>
      </c>
      <c r="E44" s="125">
        <v>1.64</v>
      </c>
      <c r="F44" s="143"/>
      <c r="G44" s="17"/>
      <c r="H44" s="18"/>
      <c r="I44" s="17"/>
      <c r="J44" s="17"/>
      <c r="K44" s="17"/>
      <c r="L44" s="17"/>
      <c r="M44" s="17"/>
      <c r="N44" s="17"/>
      <c r="O44" s="17"/>
      <c r="P44" s="19"/>
    </row>
    <row r="45" spans="1:16" s="33" customFormat="1" ht="30">
      <c r="A45" s="119">
        <v>21</v>
      </c>
      <c r="B45" s="153" t="s">
        <v>141</v>
      </c>
      <c r="C45" s="152" t="s">
        <v>170</v>
      </c>
      <c r="D45" s="124" t="s">
        <v>88</v>
      </c>
      <c r="E45" s="166">
        <v>2</v>
      </c>
      <c r="F45" s="196"/>
      <c r="G45" s="196"/>
      <c r="H45" s="196"/>
      <c r="I45" s="196"/>
      <c r="J45" s="196"/>
      <c r="K45" s="196"/>
      <c r="L45" s="196"/>
      <c r="M45" s="196"/>
      <c r="N45" s="196"/>
      <c r="O45" s="17"/>
      <c r="P45" s="19"/>
    </row>
    <row r="46" spans="1:16" s="33" customFormat="1" ht="30">
      <c r="A46" s="119">
        <v>22</v>
      </c>
      <c r="B46" s="153" t="s">
        <v>141</v>
      </c>
      <c r="C46" s="152" t="s">
        <v>171</v>
      </c>
      <c r="D46" s="124" t="s">
        <v>88</v>
      </c>
      <c r="E46" s="166">
        <v>1</v>
      </c>
      <c r="F46" s="196"/>
      <c r="G46" s="196"/>
      <c r="H46" s="196"/>
      <c r="I46" s="196"/>
      <c r="J46" s="196"/>
      <c r="K46" s="196"/>
      <c r="L46" s="196"/>
      <c r="M46" s="196"/>
      <c r="N46" s="196"/>
      <c r="O46" s="17"/>
      <c r="P46" s="19"/>
    </row>
    <row r="47" spans="1:16" s="33" customFormat="1" ht="30">
      <c r="A47" s="119">
        <v>23</v>
      </c>
      <c r="B47" s="153" t="s">
        <v>141</v>
      </c>
      <c r="C47" s="152" t="s">
        <v>172</v>
      </c>
      <c r="D47" s="124" t="s">
        <v>88</v>
      </c>
      <c r="E47" s="166">
        <v>6</v>
      </c>
      <c r="F47" s="143"/>
      <c r="G47" s="17"/>
      <c r="H47" s="18"/>
      <c r="I47" s="17"/>
      <c r="J47" s="17"/>
      <c r="K47" s="17"/>
      <c r="L47" s="17"/>
      <c r="M47" s="17"/>
      <c r="N47" s="17"/>
      <c r="O47" s="17"/>
      <c r="P47" s="19"/>
    </row>
    <row r="48" spans="1:16" s="33" customFormat="1" ht="18.75" thickBot="1">
      <c r="A48" s="119">
        <v>24</v>
      </c>
      <c r="B48" s="153" t="s">
        <v>141</v>
      </c>
      <c r="C48" s="142" t="s">
        <v>173</v>
      </c>
      <c r="D48" s="141" t="s">
        <v>425</v>
      </c>
      <c r="E48" s="143">
        <v>200</v>
      </c>
      <c r="F48" s="143"/>
      <c r="G48" s="17"/>
      <c r="H48" s="18"/>
      <c r="I48" s="17"/>
      <c r="J48" s="17"/>
      <c r="K48" s="17"/>
      <c r="L48" s="17"/>
      <c r="M48" s="17"/>
      <c r="N48" s="17"/>
      <c r="O48" s="17"/>
      <c r="P48" s="19"/>
    </row>
    <row r="49" spans="1:16" ht="15" thickBot="1">
      <c r="A49" s="262" t="s">
        <v>59</v>
      </c>
      <c r="B49" s="263"/>
      <c r="C49" s="263"/>
      <c r="D49" s="263"/>
      <c r="E49" s="263"/>
      <c r="F49" s="264"/>
      <c r="G49" s="264"/>
      <c r="H49" s="264"/>
      <c r="I49" s="264"/>
      <c r="J49" s="264"/>
      <c r="K49" s="265"/>
      <c r="L49" s="108"/>
      <c r="M49" s="108"/>
      <c r="N49" s="108"/>
      <c r="O49" s="108"/>
      <c r="P49" s="109"/>
    </row>
    <row r="50" spans="3:5" s="21" customFormat="1" ht="12.75">
      <c r="C50" s="22"/>
      <c r="D50" s="22"/>
      <c r="E50" s="103"/>
    </row>
    <row r="51" spans="1:15" s="21" customFormat="1" ht="12.75">
      <c r="A51" s="261" t="s">
        <v>56</v>
      </c>
      <c r="B51" s="261"/>
      <c r="C51" s="30"/>
      <c r="D51" s="266"/>
      <c r="E51" s="253"/>
      <c r="G51" s="261" t="s">
        <v>6</v>
      </c>
      <c r="H51" s="261"/>
      <c r="I51" s="267"/>
      <c r="J51" s="267"/>
      <c r="K51" s="267"/>
      <c r="L51" s="267"/>
      <c r="M51" s="267"/>
      <c r="N51" s="268"/>
      <c r="O51" s="261"/>
    </row>
    <row r="52" spans="3:11" s="21" customFormat="1" ht="12.75">
      <c r="C52" s="31" t="s">
        <v>26</v>
      </c>
      <c r="D52" s="22"/>
      <c r="E52" s="22"/>
      <c r="K52" s="31" t="s">
        <v>26</v>
      </c>
    </row>
    <row r="53" spans="3:5" s="21" customFormat="1" ht="12.75">
      <c r="C53" s="22"/>
      <c r="D53" s="22"/>
      <c r="E53" s="22"/>
    </row>
    <row r="54" spans="1:8" s="21" customFormat="1" ht="12.75">
      <c r="A54" s="261" t="s">
        <v>5</v>
      </c>
      <c r="B54" s="261"/>
      <c r="C54" s="22"/>
      <c r="D54" s="22"/>
      <c r="E54" s="22"/>
      <c r="G54" s="261" t="s">
        <v>5</v>
      </c>
      <c r="H54" s="261"/>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sheetData>
  <sheetProtection/>
  <protectedRanges>
    <protectedRange password="CF3F" sqref="A27 C27" name="Range1_4_1"/>
    <protectedRange password="CF3F" sqref="E26 C41 E38 C38 E41" name="Range1_2"/>
    <protectedRange password="CF3F" sqref="D26 D38:D41" name="Range1_1_1"/>
    <protectedRange password="CF3F" sqref="E45:E47" name="Range1_2_1_2"/>
    <protectedRange password="CF3F" sqref="C26" name="Range1_3_1"/>
  </protectedRanges>
  <mergeCells count="25">
    <mergeCell ref="A54:B54"/>
    <mergeCell ref="G54:H54"/>
    <mergeCell ref="L17:P17"/>
    <mergeCell ref="A49:K49"/>
    <mergeCell ref="A51:B51"/>
    <mergeCell ref="D51:E51"/>
    <mergeCell ref="G51:H51"/>
    <mergeCell ref="I51:M51"/>
    <mergeCell ref="N51:O51"/>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6.xml><?xml version="1.0" encoding="utf-8"?>
<worksheet xmlns="http://schemas.openxmlformats.org/spreadsheetml/2006/main" xmlns:r="http://schemas.openxmlformats.org/officeDocument/2006/relationships">
  <dimension ref="A1:P353"/>
  <sheetViews>
    <sheetView view="pageBreakPreview" zoomScaleSheetLayoutView="100" zoomScalePageLayoutView="0" workbookViewId="0" topLeftCell="A3">
      <selection activeCell="C23" sqref="C23:C56"/>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202</v>
      </c>
      <c r="B13" s="252"/>
      <c r="C13" s="252"/>
      <c r="D13" s="252"/>
      <c r="E13" s="252"/>
      <c r="F13" s="252"/>
      <c r="G13" s="252"/>
      <c r="H13" s="252"/>
      <c r="I13" s="252"/>
      <c r="J13" s="252"/>
      <c r="K13" s="252"/>
      <c r="L13" s="252"/>
      <c r="M13" s="252"/>
      <c r="N13" s="252"/>
      <c r="O13" s="252"/>
      <c r="P13" s="252"/>
    </row>
    <row r="14" spans="1:16" s="21" customFormat="1" ht="12.75" customHeight="1">
      <c r="A14" s="252" t="s">
        <v>176</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41"/>
      <c r="B20" s="119"/>
      <c r="C20" s="146" t="s">
        <v>177</v>
      </c>
      <c r="D20" s="155" t="s">
        <v>425</v>
      </c>
      <c r="E20" s="156">
        <v>334.84</v>
      </c>
      <c r="F20" s="140"/>
      <c r="G20" s="27"/>
      <c r="H20" s="27"/>
      <c r="I20" s="27"/>
      <c r="J20" s="27"/>
      <c r="K20" s="27"/>
      <c r="L20" s="27"/>
      <c r="M20" s="27"/>
      <c r="N20" s="27"/>
      <c r="O20" s="27"/>
      <c r="P20" s="28"/>
    </row>
    <row r="21" spans="1:16" s="33" customFormat="1" ht="30">
      <c r="A21" s="119">
        <v>1</v>
      </c>
      <c r="B21" s="153" t="s">
        <v>141</v>
      </c>
      <c r="C21" s="157" t="s">
        <v>178</v>
      </c>
      <c r="D21" s="155" t="s">
        <v>425</v>
      </c>
      <c r="E21" s="156">
        <f>E20</f>
        <v>334.84</v>
      </c>
      <c r="F21" s="143"/>
      <c r="G21" s="17"/>
      <c r="H21" s="18"/>
      <c r="I21" s="17"/>
      <c r="J21" s="17"/>
      <c r="K21" s="17"/>
      <c r="L21" s="17"/>
      <c r="M21" s="17"/>
      <c r="N21" s="17"/>
      <c r="O21" s="17"/>
      <c r="P21" s="19"/>
    </row>
    <row r="22" spans="1:16" s="33" customFormat="1" ht="30">
      <c r="A22" s="119">
        <v>2</v>
      </c>
      <c r="B22" s="153" t="s">
        <v>141</v>
      </c>
      <c r="C22" s="157" t="s">
        <v>179</v>
      </c>
      <c r="D22" s="155" t="s">
        <v>425</v>
      </c>
      <c r="E22" s="156">
        <f>E20*0.05</f>
        <v>16.742</v>
      </c>
      <c r="F22" s="143"/>
      <c r="G22" s="17"/>
      <c r="H22" s="18"/>
      <c r="I22" s="17"/>
      <c r="J22" s="17"/>
      <c r="K22" s="17"/>
      <c r="L22" s="17"/>
      <c r="M22" s="17"/>
      <c r="N22" s="17"/>
      <c r="O22" s="17"/>
      <c r="P22" s="19"/>
    </row>
    <row r="23" spans="1:16" s="33" customFormat="1" ht="45">
      <c r="A23" s="119">
        <v>3</v>
      </c>
      <c r="B23" s="153" t="s">
        <v>141</v>
      </c>
      <c r="C23" s="157" t="s">
        <v>180</v>
      </c>
      <c r="D23" s="155" t="s">
        <v>425</v>
      </c>
      <c r="E23" s="156">
        <f>E20*0.1</f>
        <v>33.484</v>
      </c>
      <c r="F23" s="143"/>
      <c r="G23" s="17"/>
      <c r="H23" s="18"/>
      <c r="I23" s="17"/>
      <c r="J23" s="17"/>
      <c r="K23" s="17"/>
      <c r="L23" s="17"/>
      <c r="M23" s="17"/>
      <c r="N23" s="17"/>
      <c r="O23" s="17"/>
      <c r="P23" s="19"/>
    </row>
    <row r="24" spans="1:16" s="33" customFormat="1" ht="18">
      <c r="A24" s="119">
        <v>4</v>
      </c>
      <c r="B24" s="153" t="s">
        <v>141</v>
      </c>
      <c r="C24" s="157" t="s">
        <v>181</v>
      </c>
      <c r="D24" s="155" t="s">
        <v>425</v>
      </c>
      <c r="E24" s="156">
        <f>E20</f>
        <v>334.84</v>
      </c>
      <c r="F24" s="143"/>
      <c r="G24" s="17"/>
      <c r="H24" s="18"/>
      <c r="I24" s="17"/>
      <c r="J24" s="17"/>
      <c r="K24" s="17"/>
      <c r="L24" s="17"/>
      <c r="M24" s="17"/>
      <c r="N24" s="17"/>
      <c r="O24" s="17"/>
      <c r="P24" s="19"/>
    </row>
    <row r="25" spans="1:16" s="33" customFormat="1" ht="15">
      <c r="A25" s="119">
        <v>5</v>
      </c>
      <c r="B25" s="153" t="s">
        <v>141</v>
      </c>
      <c r="C25" s="157" t="s">
        <v>182</v>
      </c>
      <c r="D25" s="155" t="s">
        <v>183</v>
      </c>
      <c r="E25" s="156">
        <v>108</v>
      </c>
      <c r="F25" s="143"/>
      <c r="G25" s="17"/>
      <c r="H25" s="18"/>
      <c r="I25" s="17"/>
      <c r="J25" s="17"/>
      <c r="K25" s="17"/>
      <c r="L25" s="17"/>
      <c r="M25" s="17"/>
      <c r="N25" s="17"/>
      <c r="O25" s="17"/>
      <c r="P25" s="19"/>
    </row>
    <row r="26" spans="1:16" s="33" customFormat="1" ht="45">
      <c r="A26" s="119">
        <v>6</v>
      </c>
      <c r="B26" s="153" t="s">
        <v>141</v>
      </c>
      <c r="C26" s="157" t="s">
        <v>428</v>
      </c>
      <c r="D26" s="155" t="s">
        <v>425</v>
      </c>
      <c r="E26" s="156">
        <v>334.84</v>
      </c>
      <c r="F26" s="143"/>
      <c r="G26" s="17"/>
      <c r="H26" s="18"/>
      <c r="I26" s="17"/>
      <c r="J26" s="17"/>
      <c r="K26" s="17"/>
      <c r="L26" s="17"/>
      <c r="M26" s="17"/>
      <c r="N26" s="17"/>
      <c r="O26" s="17"/>
      <c r="P26" s="19"/>
    </row>
    <row r="27" spans="1:16" s="33" customFormat="1" ht="18">
      <c r="A27" s="119">
        <v>7</v>
      </c>
      <c r="B27" s="153" t="s">
        <v>141</v>
      </c>
      <c r="C27" s="142" t="s">
        <v>184</v>
      </c>
      <c r="D27" s="155" t="s">
        <v>425</v>
      </c>
      <c r="E27" s="156">
        <f>ROUND(E20,2)</f>
        <v>334.84</v>
      </c>
      <c r="F27" s="143"/>
      <c r="G27" s="17"/>
      <c r="H27" s="18"/>
      <c r="I27" s="17"/>
      <c r="J27" s="17"/>
      <c r="K27" s="17"/>
      <c r="L27" s="17"/>
      <c r="M27" s="17"/>
      <c r="N27" s="17"/>
      <c r="O27" s="17"/>
      <c r="P27" s="19"/>
    </row>
    <row r="28" spans="1:16" s="33" customFormat="1" ht="30">
      <c r="A28" s="119">
        <v>8</v>
      </c>
      <c r="B28" s="153" t="s">
        <v>141</v>
      </c>
      <c r="C28" s="157" t="s">
        <v>185</v>
      </c>
      <c r="D28" s="155" t="s">
        <v>425</v>
      </c>
      <c r="E28" s="156">
        <f>E27</f>
        <v>334.84</v>
      </c>
      <c r="F28" s="143"/>
      <c r="G28" s="17"/>
      <c r="H28" s="18"/>
      <c r="I28" s="17"/>
      <c r="J28" s="17"/>
      <c r="K28" s="17"/>
      <c r="L28" s="17"/>
      <c r="M28" s="17"/>
      <c r="N28" s="17"/>
      <c r="O28" s="17"/>
      <c r="P28" s="19"/>
    </row>
    <row r="29" spans="1:16" s="33" customFormat="1" ht="15">
      <c r="A29" s="119">
        <v>9</v>
      </c>
      <c r="B29" s="153" t="s">
        <v>141</v>
      </c>
      <c r="C29" s="157" t="s">
        <v>186</v>
      </c>
      <c r="D29" s="155" t="s">
        <v>183</v>
      </c>
      <c r="E29" s="156">
        <v>111.24</v>
      </c>
      <c r="F29" s="143"/>
      <c r="G29" s="17"/>
      <c r="H29" s="18"/>
      <c r="I29" s="17"/>
      <c r="J29" s="17"/>
      <c r="K29" s="17"/>
      <c r="L29" s="17"/>
      <c r="M29" s="17"/>
      <c r="N29" s="17"/>
      <c r="O29" s="17"/>
      <c r="P29" s="19"/>
    </row>
    <row r="30" spans="1:16" s="33" customFormat="1" ht="28.5">
      <c r="A30" s="119"/>
      <c r="B30" s="153"/>
      <c r="C30" s="146" t="s">
        <v>187</v>
      </c>
      <c r="D30" s="155" t="s">
        <v>425</v>
      </c>
      <c r="E30" s="156">
        <v>48.38</v>
      </c>
      <c r="F30" s="143"/>
      <c r="G30" s="17"/>
      <c r="H30" s="18"/>
      <c r="I30" s="17"/>
      <c r="J30" s="17"/>
      <c r="K30" s="17"/>
      <c r="L30" s="17"/>
      <c r="M30" s="17"/>
      <c r="N30" s="17"/>
      <c r="O30" s="17"/>
      <c r="P30" s="19"/>
    </row>
    <row r="31" spans="1:16" s="33" customFormat="1" ht="30">
      <c r="A31" s="119">
        <v>10</v>
      </c>
      <c r="B31" s="153" t="s">
        <v>141</v>
      </c>
      <c r="C31" s="157" t="s">
        <v>178</v>
      </c>
      <c r="D31" s="155" t="s">
        <v>425</v>
      </c>
      <c r="E31" s="156">
        <f>E30</f>
        <v>48.38</v>
      </c>
      <c r="F31" s="143"/>
      <c r="G31" s="17"/>
      <c r="H31" s="18"/>
      <c r="I31" s="17"/>
      <c r="J31" s="17"/>
      <c r="K31" s="17"/>
      <c r="L31" s="17"/>
      <c r="M31" s="17"/>
      <c r="N31" s="17"/>
      <c r="O31" s="17"/>
      <c r="P31" s="19"/>
    </row>
    <row r="32" spans="1:16" s="33" customFormat="1" ht="30">
      <c r="A32" s="119">
        <v>11</v>
      </c>
      <c r="B32" s="153" t="s">
        <v>141</v>
      </c>
      <c r="C32" s="157" t="s">
        <v>179</v>
      </c>
      <c r="D32" s="155" t="s">
        <v>425</v>
      </c>
      <c r="E32" s="156">
        <f>E30*0.05</f>
        <v>2.4190000000000005</v>
      </c>
      <c r="F32" s="143"/>
      <c r="G32" s="17"/>
      <c r="H32" s="18"/>
      <c r="I32" s="17"/>
      <c r="J32" s="17"/>
      <c r="K32" s="17"/>
      <c r="L32" s="17"/>
      <c r="M32" s="17"/>
      <c r="N32" s="17"/>
      <c r="O32" s="17"/>
      <c r="P32" s="19"/>
    </row>
    <row r="33" spans="1:16" s="33" customFormat="1" ht="45">
      <c r="A33" s="119">
        <v>12</v>
      </c>
      <c r="B33" s="153" t="s">
        <v>141</v>
      </c>
      <c r="C33" s="157" t="s">
        <v>188</v>
      </c>
      <c r="D33" s="155" t="s">
        <v>425</v>
      </c>
      <c r="E33" s="156">
        <f>E30*0.1</f>
        <v>4.838000000000001</v>
      </c>
      <c r="F33" s="143"/>
      <c r="G33" s="17"/>
      <c r="H33" s="18"/>
      <c r="I33" s="17"/>
      <c r="J33" s="17"/>
      <c r="K33" s="17"/>
      <c r="L33" s="17"/>
      <c r="M33" s="17"/>
      <c r="N33" s="17"/>
      <c r="O33" s="17"/>
      <c r="P33" s="19"/>
    </row>
    <row r="34" spans="1:16" s="33" customFormat="1" ht="18">
      <c r="A34" s="119">
        <v>13</v>
      </c>
      <c r="B34" s="153" t="s">
        <v>141</v>
      </c>
      <c r="C34" s="157" t="s">
        <v>181</v>
      </c>
      <c r="D34" s="155" t="s">
        <v>425</v>
      </c>
      <c r="E34" s="156">
        <f>E30</f>
        <v>48.38</v>
      </c>
      <c r="F34" s="143"/>
      <c r="G34" s="17"/>
      <c r="H34" s="18"/>
      <c r="I34" s="17"/>
      <c r="J34" s="17"/>
      <c r="K34" s="17"/>
      <c r="L34" s="17"/>
      <c r="M34" s="17"/>
      <c r="N34" s="17"/>
      <c r="O34" s="17"/>
      <c r="P34" s="19"/>
    </row>
    <row r="35" spans="1:16" s="33" customFormat="1" ht="45">
      <c r="A35" s="119">
        <v>14</v>
      </c>
      <c r="B35" s="153" t="s">
        <v>141</v>
      </c>
      <c r="C35" s="157" t="s">
        <v>189</v>
      </c>
      <c r="D35" s="155" t="s">
        <v>425</v>
      </c>
      <c r="E35" s="156">
        <v>48.38</v>
      </c>
      <c r="F35" s="143"/>
      <c r="G35" s="17"/>
      <c r="H35" s="18"/>
      <c r="I35" s="17"/>
      <c r="J35" s="17"/>
      <c r="K35" s="17"/>
      <c r="L35" s="17"/>
      <c r="M35" s="17"/>
      <c r="N35" s="17"/>
      <c r="O35" s="17"/>
      <c r="P35" s="19"/>
    </row>
    <row r="36" spans="1:16" s="33" customFormat="1" ht="18">
      <c r="A36" s="119">
        <v>15</v>
      </c>
      <c r="B36" s="153" t="s">
        <v>141</v>
      </c>
      <c r="C36" s="142" t="s">
        <v>184</v>
      </c>
      <c r="D36" s="155" t="s">
        <v>425</v>
      </c>
      <c r="E36" s="156">
        <f>ROUND(E30,2)</f>
        <v>48.38</v>
      </c>
      <c r="F36" s="143"/>
      <c r="G36" s="17"/>
      <c r="H36" s="18"/>
      <c r="I36" s="17"/>
      <c r="J36" s="17"/>
      <c r="K36" s="17"/>
      <c r="L36" s="17"/>
      <c r="M36" s="17"/>
      <c r="N36" s="17"/>
      <c r="O36" s="17"/>
      <c r="P36" s="19"/>
    </row>
    <row r="37" spans="1:16" s="33" customFormat="1" ht="30">
      <c r="A37" s="119">
        <v>16</v>
      </c>
      <c r="B37" s="153" t="s">
        <v>141</v>
      </c>
      <c r="C37" s="157" t="s">
        <v>185</v>
      </c>
      <c r="D37" s="155" t="s">
        <v>425</v>
      </c>
      <c r="E37" s="156">
        <f>E36</f>
        <v>48.38</v>
      </c>
      <c r="F37" s="143"/>
      <c r="G37" s="17"/>
      <c r="H37" s="18"/>
      <c r="I37" s="17"/>
      <c r="J37" s="17"/>
      <c r="K37" s="17"/>
      <c r="L37" s="17"/>
      <c r="M37" s="17"/>
      <c r="N37" s="17"/>
      <c r="O37" s="17"/>
      <c r="P37" s="19"/>
    </row>
    <row r="38" spans="1:16" s="33" customFormat="1" ht="28.5">
      <c r="A38" s="119"/>
      <c r="B38" s="119"/>
      <c r="C38" s="146" t="s">
        <v>190</v>
      </c>
      <c r="D38" s="155" t="s">
        <v>425</v>
      </c>
      <c r="E38" s="167">
        <v>183.7</v>
      </c>
      <c r="F38" s="143"/>
      <c r="G38" s="17"/>
      <c r="H38" s="18"/>
      <c r="I38" s="17"/>
      <c r="J38" s="17"/>
      <c r="K38" s="17"/>
      <c r="L38" s="17"/>
      <c r="M38" s="17"/>
      <c r="N38" s="17"/>
      <c r="O38" s="17"/>
      <c r="P38" s="19"/>
    </row>
    <row r="39" spans="1:16" s="33" customFormat="1" ht="30">
      <c r="A39" s="119">
        <v>18</v>
      </c>
      <c r="B39" s="153" t="s">
        <v>141</v>
      </c>
      <c r="C39" s="157" t="s">
        <v>178</v>
      </c>
      <c r="D39" s="155" t="s">
        <v>425</v>
      </c>
      <c r="E39" s="156">
        <f>E38</f>
        <v>183.7</v>
      </c>
      <c r="F39" s="143"/>
      <c r="G39" s="17"/>
      <c r="H39" s="18"/>
      <c r="I39" s="17"/>
      <c r="J39" s="17"/>
      <c r="K39" s="17"/>
      <c r="L39" s="17"/>
      <c r="M39" s="17"/>
      <c r="N39" s="17"/>
      <c r="O39" s="17"/>
      <c r="P39" s="19"/>
    </row>
    <row r="40" spans="1:16" s="33" customFormat="1" ht="30">
      <c r="A40" s="119">
        <v>19</v>
      </c>
      <c r="B40" s="153" t="s">
        <v>141</v>
      </c>
      <c r="C40" s="157" t="s">
        <v>179</v>
      </c>
      <c r="D40" s="155" t="s">
        <v>425</v>
      </c>
      <c r="E40" s="156">
        <f>E38*0.05</f>
        <v>9.185</v>
      </c>
      <c r="F40" s="143"/>
      <c r="G40" s="17"/>
      <c r="H40" s="18"/>
      <c r="I40" s="17"/>
      <c r="J40" s="17"/>
      <c r="K40" s="17"/>
      <c r="L40" s="17"/>
      <c r="M40" s="17"/>
      <c r="N40" s="17"/>
      <c r="O40" s="17"/>
      <c r="P40" s="19"/>
    </row>
    <row r="41" spans="1:16" s="33" customFormat="1" ht="45">
      <c r="A41" s="119">
        <v>20</v>
      </c>
      <c r="B41" s="153" t="s">
        <v>141</v>
      </c>
      <c r="C41" s="157" t="s">
        <v>188</v>
      </c>
      <c r="D41" s="155" t="s">
        <v>425</v>
      </c>
      <c r="E41" s="156">
        <f>E38*0.1</f>
        <v>18.37</v>
      </c>
      <c r="F41" s="143"/>
      <c r="G41" s="17"/>
      <c r="H41" s="18"/>
      <c r="I41" s="17"/>
      <c r="J41" s="17"/>
      <c r="K41" s="17"/>
      <c r="L41" s="17"/>
      <c r="M41" s="17"/>
      <c r="N41" s="17"/>
      <c r="O41" s="17"/>
      <c r="P41" s="19"/>
    </row>
    <row r="42" spans="1:16" s="33" customFormat="1" ht="18">
      <c r="A42" s="119">
        <v>21</v>
      </c>
      <c r="B42" s="153" t="s">
        <v>141</v>
      </c>
      <c r="C42" s="157" t="s">
        <v>181</v>
      </c>
      <c r="D42" s="155" t="s">
        <v>425</v>
      </c>
      <c r="E42" s="156">
        <f>E38</f>
        <v>183.7</v>
      </c>
      <c r="F42" s="143"/>
      <c r="G42" s="17"/>
      <c r="H42" s="18"/>
      <c r="I42" s="17"/>
      <c r="J42" s="17"/>
      <c r="K42" s="17"/>
      <c r="L42" s="17"/>
      <c r="M42" s="17"/>
      <c r="N42" s="17"/>
      <c r="O42" s="17"/>
      <c r="P42" s="19"/>
    </row>
    <row r="43" spans="1:16" s="33" customFormat="1" ht="45">
      <c r="A43" s="119">
        <v>22</v>
      </c>
      <c r="B43" s="153" t="s">
        <v>141</v>
      </c>
      <c r="C43" s="157" t="s">
        <v>191</v>
      </c>
      <c r="D43" s="155" t="s">
        <v>425</v>
      </c>
      <c r="E43" s="156">
        <v>183.7</v>
      </c>
      <c r="F43" s="143"/>
      <c r="G43" s="17"/>
      <c r="H43" s="18"/>
      <c r="I43" s="17"/>
      <c r="J43" s="17"/>
      <c r="K43" s="17"/>
      <c r="L43" s="17"/>
      <c r="M43" s="17"/>
      <c r="N43" s="17"/>
      <c r="O43" s="17"/>
      <c r="P43" s="19"/>
    </row>
    <row r="44" spans="1:16" s="33" customFormat="1" ht="18">
      <c r="A44" s="119">
        <v>23</v>
      </c>
      <c r="B44" s="153" t="s">
        <v>141</v>
      </c>
      <c r="C44" s="142" t="s">
        <v>184</v>
      </c>
      <c r="D44" s="155" t="s">
        <v>425</v>
      </c>
      <c r="E44" s="156">
        <f>ROUND(E38,2)</f>
        <v>183.7</v>
      </c>
      <c r="F44" s="143"/>
      <c r="G44" s="17"/>
      <c r="H44" s="18"/>
      <c r="I44" s="17"/>
      <c r="J44" s="17"/>
      <c r="K44" s="17"/>
      <c r="L44" s="17"/>
      <c r="M44" s="17"/>
      <c r="N44" s="17"/>
      <c r="O44" s="17"/>
      <c r="P44" s="19"/>
    </row>
    <row r="45" spans="1:16" s="33" customFormat="1" ht="30">
      <c r="A45" s="119">
        <v>24</v>
      </c>
      <c r="B45" s="153" t="s">
        <v>141</v>
      </c>
      <c r="C45" s="157" t="s">
        <v>185</v>
      </c>
      <c r="D45" s="155" t="s">
        <v>425</v>
      </c>
      <c r="E45" s="156">
        <f>E44</f>
        <v>183.7</v>
      </c>
      <c r="F45" s="143"/>
      <c r="G45" s="17"/>
      <c r="H45" s="18"/>
      <c r="I45" s="17"/>
      <c r="J45" s="17"/>
      <c r="K45" s="17"/>
      <c r="L45" s="17"/>
      <c r="M45" s="17"/>
      <c r="N45" s="17"/>
      <c r="O45" s="17"/>
      <c r="P45" s="19"/>
    </row>
    <row r="46" spans="1:16" s="33" customFormat="1" ht="15">
      <c r="A46" s="119"/>
      <c r="B46" s="119"/>
      <c r="C46" s="146" t="s">
        <v>192</v>
      </c>
      <c r="D46" s="155"/>
      <c r="E46" s="156"/>
      <c r="F46" s="143"/>
      <c r="G46" s="17"/>
      <c r="H46" s="18"/>
      <c r="I46" s="17"/>
      <c r="J46" s="17"/>
      <c r="K46" s="17"/>
      <c r="L46" s="17"/>
      <c r="M46" s="17"/>
      <c r="N46" s="17"/>
      <c r="O46" s="17"/>
      <c r="P46" s="19"/>
    </row>
    <row r="47" spans="1:16" s="33" customFormat="1" ht="106.5">
      <c r="A47" s="119">
        <v>26</v>
      </c>
      <c r="B47" s="153" t="s">
        <v>141</v>
      </c>
      <c r="C47" s="157" t="s">
        <v>427</v>
      </c>
      <c r="D47" s="155" t="s">
        <v>183</v>
      </c>
      <c r="E47" s="156">
        <v>432</v>
      </c>
      <c r="F47" s="143"/>
      <c r="G47" s="17"/>
      <c r="H47" s="18"/>
      <c r="I47" s="17"/>
      <c r="J47" s="17"/>
      <c r="K47" s="17"/>
      <c r="L47" s="17"/>
      <c r="M47" s="17"/>
      <c r="N47" s="17"/>
      <c r="O47" s="17"/>
      <c r="P47" s="19"/>
    </row>
    <row r="48" spans="1:16" s="33" customFormat="1" ht="15">
      <c r="A48" s="119"/>
      <c r="B48" s="119"/>
      <c r="C48" s="146" t="s">
        <v>193</v>
      </c>
      <c r="D48" s="155"/>
      <c r="E48" s="156"/>
      <c r="F48" s="143"/>
      <c r="G48" s="17"/>
      <c r="H48" s="18"/>
      <c r="I48" s="17"/>
      <c r="J48" s="17"/>
      <c r="K48" s="17"/>
      <c r="L48" s="17"/>
      <c r="M48" s="17"/>
      <c r="N48" s="17"/>
      <c r="O48" s="17"/>
      <c r="P48" s="19"/>
    </row>
    <row r="49" spans="1:16" s="33" customFormat="1" ht="15">
      <c r="A49" s="119"/>
      <c r="B49" s="119"/>
      <c r="C49" s="145" t="s">
        <v>194</v>
      </c>
      <c r="D49" s="155"/>
      <c r="E49" s="156"/>
      <c r="F49" s="143"/>
      <c r="G49" s="17"/>
      <c r="H49" s="18"/>
      <c r="I49" s="17"/>
      <c r="J49" s="17"/>
      <c r="K49" s="17"/>
      <c r="L49" s="17"/>
      <c r="M49" s="17"/>
      <c r="N49" s="17"/>
      <c r="O49" s="17"/>
      <c r="P49" s="19"/>
    </row>
    <row r="50" spans="1:16" s="33" customFormat="1" ht="30">
      <c r="A50" s="119">
        <v>27</v>
      </c>
      <c r="B50" s="153" t="s">
        <v>141</v>
      </c>
      <c r="C50" s="142" t="s">
        <v>195</v>
      </c>
      <c r="D50" s="147" t="s">
        <v>426</v>
      </c>
      <c r="E50" s="168">
        <f>ROUND(80*0.15*1.02,2)</f>
        <v>12.24</v>
      </c>
      <c r="F50" s="143"/>
      <c r="G50" s="17"/>
      <c r="H50" s="18"/>
      <c r="I50" s="17"/>
      <c r="J50" s="17"/>
      <c r="K50" s="17"/>
      <c r="L50" s="17"/>
      <c r="M50" s="17"/>
      <c r="N50" s="17"/>
      <c r="O50" s="17"/>
      <c r="P50" s="19"/>
    </row>
    <row r="51" spans="1:16" s="33" customFormat="1" ht="15">
      <c r="A51" s="119"/>
      <c r="B51" s="119"/>
      <c r="C51" s="145" t="s">
        <v>196</v>
      </c>
      <c r="D51" s="119"/>
      <c r="E51" s="125"/>
      <c r="F51" s="143"/>
      <c r="G51" s="17"/>
      <c r="H51" s="18"/>
      <c r="I51" s="17"/>
      <c r="J51" s="17"/>
      <c r="K51" s="17"/>
      <c r="L51" s="17"/>
      <c r="M51" s="17"/>
      <c r="N51" s="17"/>
      <c r="O51" s="17"/>
      <c r="P51" s="19"/>
    </row>
    <row r="52" spans="1:16" s="33" customFormat="1" ht="30">
      <c r="A52" s="119">
        <v>28</v>
      </c>
      <c r="B52" s="153" t="s">
        <v>141</v>
      </c>
      <c r="C52" s="142" t="s">
        <v>197</v>
      </c>
      <c r="D52" s="147" t="s">
        <v>426</v>
      </c>
      <c r="E52" s="168">
        <f>ROUND(12*0.15*1.02,2)</f>
        <v>1.84</v>
      </c>
      <c r="F52" s="143"/>
      <c r="G52" s="17"/>
      <c r="H52" s="18"/>
      <c r="I52" s="17"/>
      <c r="J52" s="17"/>
      <c r="K52" s="17"/>
      <c r="L52" s="17"/>
      <c r="M52" s="17"/>
      <c r="N52" s="17"/>
      <c r="O52" s="17"/>
      <c r="P52" s="19"/>
    </row>
    <row r="53" spans="1:16" s="33" customFormat="1" ht="15">
      <c r="A53" s="119"/>
      <c r="B53" s="153"/>
      <c r="C53" s="145" t="s">
        <v>198</v>
      </c>
      <c r="D53" s="147"/>
      <c r="E53" s="168"/>
      <c r="F53" s="143"/>
      <c r="G53" s="17"/>
      <c r="H53" s="18"/>
      <c r="I53" s="17"/>
      <c r="J53" s="17"/>
      <c r="K53" s="17"/>
      <c r="L53" s="17"/>
      <c r="M53" s="17"/>
      <c r="N53" s="17"/>
      <c r="O53" s="17"/>
      <c r="P53" s="19"/>
    </row>
    <row r="54" spans="1:16" s="33" customFormat="1" ht="30">
      <c r="A54" s="119">
        <v>29</v>
      </c>
      <c r="B54" s="153" t="s">
        <v>141</v>
      </c>
      <c r="C54" s="142" t="s">
        <v>199</v>
      </c>
      <c r="D54" s="119" t="s">
        <v>425</v>
      </c>
      <c r="E54" s="125">
        <v>92</v>
      </c>
      <c r="F54" s="143"/>
      <c r="G54" s="17"/>
      <c r="H54" s="18"/>
      <c r="I54" s="17"/>
      <c r="J54" s="17"/>
      <c r="K54" s="17"/>
      <c r="L54" s="17"/>
      <c r="M54" s="17"/>
      <c r="N54" s="17"/>
      <c r="O54" s="17"/>
      <c r="P54" s="19"/>
    </row>
    <row r="55" spans="1:16" s="33" customFormat="1" ht="30">
      <c r="A55" s="119">
        <v>30</v>
      </c>
      <c r="B55" s="153" t="s">
        <v>141</v>
      </c>
      <c r="C55" s="157" t="s">
        <v>185</v>
      </c>
      <c r="D55" s="119" t="s">
        <v>425</v>
      </c>
      <c r="E55" s="156">
        <f>E54</f>
        <v>92</v>
      </c>
      <c r="F55" s="143"/>
      <c r="G55" s="17"/>
      <c r="H55" s="18"/>
      <c r="I55" s="17"/>
      <c r="J55" s="17"/>
      <c r="K55" s="17"/>
      <c r="L55" s="17"/>
      <c r="M55" s="17"/>
      <c r="N55" s="17"/>
      <c r="O55" s="17"/>
      <c r="P55" s="19"/>
    </row>
    <row r="56" spans="1:16" s="33" customFormat="1" ht="45">
      <c r="A56" s="119">
        <v>31</v>
      </c>
      <c r="B56" s="153" t="s">
        <v>141</v>
      </c>
      <c r="C56" s="142" t="s">
        <v>200</v>
      </c>
      <c r="D56" s="141" t="s">
        <v>54</v>
      </c>
      <c r="E56" s="143">
        <v>142.06</v>
      </c>
      <c r="F56" s="143"/>
      <c r="G56" s="17"/>
      <c r="H56" s="18"/>
      <c r="I56" s="17"/>
      <c r="J56" s="17"/>
      <c r="K56" s="17"/>
      <c r="L56" s="17"/>
      <c r="M56" s="17"/>
      <c r="N56" s="17"/>
      <c r="O56" s="17"/>
      <c r="P56" s="19"/>
    </row>
    <row r="57" spans="1:16" s="33" customFormat="1" ht="18.75" thickBot="1">
      <c r="A57" s="119">
        <v>32</v>
      </c>
      <c r="B57" s="153" t="s">
        <v>141</v>
      </c>
      <c r="C57" s="142" t="s">
        <v>201</v>
      </c>
      <c r="D57" s="119" t="s">
        <v>425</v>
      </c>
      <c r="E57" s="158">
        <v>870</v>
      </c>
      <c r="F57" s="143"/>
      <c r="G57" s="17"/>
      <c r="H57" s="18"/>
      <c r="I57" s="17"/>
      <c r="J57" s="17"/>
      <c r="K57" s="17"/>
      <c r="L57" s="17"/>
      <c r="M57" s="17"/>
      <c r="N57" s="17"/>
      <c r="O57" s="17"/>
      <c r="P57" s="19"/>
    </row>
    <row r="58" spans="1:16" ht="15" thickBot="1">
      <c r="A58" s="262" t="s">
        <v>59</v>
      </c>
      <c r="B58" s="263"/>
      <c r="C58" s="263"/>
      <c r="D58" s="263"/>
      <c r="E58" s="263"/>
      <c r="F58" s="264"/>
      <c r="G58" s="264"/>
      <c r="H58" s="264"/>
      <c r="I58" s="264"/>
      <c r="J58" s="264"/>
      <c r="K58" s="265"/>
      <c r="L58" s="108"/>
      <c r="M58" s="108"/>
      <c r="N58" s="108"/>
      <c r="O58" s="108"/>
      <c r="P58" s="109"/>
    </row>
    <row r="59" spans="3:5" s="21" customFormat="1" ht="12.75">
      <c r="C59" s="22"/>
      <c r="D59" s="22"/>
      <c r="E59" s="103"/>
    </row>
    <row r="60" spans="1:15" s="21" customFormat="1" ht="12.75">
      <c r="A60" s="261" t="s">
        <v>56</v>
      </c>
      <c r="B60" s="261"/>
      <c r="C60" s="30"/>
      <c r="D60" s="266"/>
      <c r="E60" s="253"/>
      <c r="G60" s="261" t="s">
        <v>6</v>
      </c>
      <c r="H60" s="261"/>
      <c r="I60" s="267"/>
      <c r="J60" s="267"/>
      <c r="K60" s="267"/>
      <c r="L60" s="267"/>
      <c r="M60" s="267"/>
      <c r="N60" s="268"/>
      <c r="O60" s="261"/>
    </row>
    <row r="61" spans="3:11" s="21" customFormat="1" ht="12.75">
      <c r="C61" s="31" t="s">
        <v>26</v>
      </c>
      <c r="D61" s="22"/>
      <c r="E61" s="22"/>
      <c r="K61" s="31" t="s">
        <v>26</v>
      </c>
    </row>
    <row r="62" spans="3:5" s="21" customFormat="1" ht="12.75">
      <c r="C62" s="22"/>
      <c r="D62" s="22"/>
      <c r="E62" s="22"/>
    </row>
    <row r="63" spans="1:8" s="21" customFormat="1" ht="12.75">
      <c r="A63" s="261" t="s">
        <v>5</v>
      </c>
      <c r="B63" s="261"/>
      <c r="C63" s="22"/>
      <c r="D63" s="22"/>
      <c r="E63" s="22"/>
      <c r="G63" s="261" t="s">
        <v>5</v>
      </c>
      <c r="H63" s="261"/>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row r="346" spans="3:5" s="21" customFormat="1" ht="12.75">
      <c r="C346" s="22"/>
      <c r="D346" s="22"/>
      <c r="E346" s="22"/>
    </row>
    <row r="347" spans="3:5" s="21" customFormat="1" ht="12.75">
      <c r="C347" s="22"/>
      <c r="D347" s="22"/>
      <c r="E347" s="22"/>
    </row>
    <row r="348" spans="3:5" s="21" customFormat="1" ht="12.75">
      <c r="C348" s="22"/>
      <c r="D348" s="22"/>
      <c r="E348" s="22"/>
    </row>
    <row r="349" spans="3:5" s="21" customFormat="1" ht="12.75">
      <c r="C349" s="22"/>
      <c r="D349" s="22"/>
      <c r="E349" s="22"/>
    </row>
    <row r="350" spans="3:5" s="21" customFormat="1" ht="12.75">
      <c r="C350" s="22"/>
      <c r="D350" s="22"/>
      <c r="E350" s="22"/>
    </row>
    <row r="351" spans="3:5" s="21" customFormat="1" ht="12.75">
      <c r="C351" s="22"/>
      <c r="D351" s="22"/>
      <c r="E351" s="22"/>
    </row>
    <row r="352" spans="3:5" s="21" customFormat="1" ht="12.75">
      <c r="C352" s="22"/>
      <c r="D352" s="22"/>
      <c r="E352" s="22"/>
    </row>
    <row r="353" spans="3:5" s="21" customFormat="1" ht="12.75">
      <c r="C353" s="22"/>
      <c r="D353" s="22"/>
      <c r="E353" s="22"/>
    </row>
  </sheetData>
  <sheetProtection/>
  <protectedRanges>
    <protectedRange password="CF3F" sqref="C50 A47 C47 A51:C51 E57 A52:A53 A50 E47:E49 A48:C49 A57 C57 E51 C52:C53" name="Range1_4_1_2"/>
    <protectedRange password="CF3F" sqref="D47:D53" name="Range1_1_4_1_1"/>
  </protectedRanges>
  <mergeCells count="25">
    <mergeCell ref="A63:B63"/>
    <mergeCell ref="G63:H63"/>
    <mergeCell ref="L17:P17"/>
    <mergeCell ref="A58:K58"/>
    <mergeCell ref="A60:B60"/>
    <mergeCell ref="D60:E60"/>
    <mergeCell ref="G60:H60"/>
    <mergeCell ref="I60:M60"/>
    <mergeCell ref="N60:O60"/>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0" r:id="rId1"/>
  <headerFooter alignWithMargins="0">
    <oddFooter>&amp;R&amp;P lapa</oddFooter>
  </headerFooter>
  <rowBreaks count="2" manualBreakCount="2">
    <brk id="29" max="15" man="1"/>
    <brk id="45" max="15" man="1"/>
  </rowBreaks>
</worksheet>
</file>

<file path=xl/worksheets/sheet7.xml><?xml version="1.0" encoding="utf-8"?>
<worksheet xmlns="http://schemas.openxmlformats.org/spreadsheetml/2006/main" xmlns:r="http://schemas.openxmlformats.org/officeDocument/2006/relationships">
  <dimension ref="A1:P328"/>
  <sheetViews>
    <sheetView view="pageBreakPreview" zoomScaleSheetLayoutView="100" zoomScalePageLayoutView="0" workbookViewId="0" topLeftCell="A1">
      <selection activeCell="J31" sqref="J31"/>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203</v>
      </c>
      <c r="B13" s="252"/>
      <c r="C13" s="252"/>
      <c r="D13" s="252"/>
      <c r="E13" s="252"/>
      <c r="F13" s="252"/>
      <c r="G13" s="252"/>
      <c r="H13" s="252"/>
      <c r="I13" s="252"/>
      <c r="J13" s="252"/>
      <c r="K13" s="252"/>
      <c r="L13" s="252"/>
      <c r="M13" s="252"/>
      <c r="N13" s="252"/>
      <c r="O13" s="252"/>
      <c r="P13" s="252"/>
    </row>
    <row r="14" spans="1:16" s="21" customFormat="1" ht="12.75" customHeight="1">
      <c r="A14" s="252" t="s">
        <v>204</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45">
      <c r="A20" s="119">
        <v>1</v>
      </c>
      <c r="B20" s="153" t="s">
        <v>141</v>
      </c>
      <c r="C20" s="142" t="s">
        <v>206</v>
      </c>
      <c r="D20" s="119" t="s">
        <v>425</v>
      </c>
      <c r="E20" s="143">
        <v>12.04</v>
      </c>
      <c r="F20" s="27"/>
      <c r="G20" s="27"/>
      <c r="H20" s="27"/>
      <c r="I20" s="27"/>
      <c r="J20" s="27"/>
      <c r="K20" s="27"/>
      <c r="L20" s="27"/>
      <c r="M20" s="27"/>
      <c r="N20" s="27"/>
      <c r="O20" s="27"/>
      <c r="P20" s="28"/>
    </row>
    <row r="21" spans="1:16" s="33" customFormat="1" ht="30">
      <c r="A21" s="119">
        <v>2</v>
      </c>
      <c r="B21" s="153" t="s">
        <v>141</v>
      </c>
      <c r="C21" s="142" t="s">
        <v>207</v>
      </c>
      <c r="D21" s="119" t="s">
        <v>425</v>
      </c>
      <c r="E21" s="143">
        <v>12.04</v>
      </c>
      <c r="F21" s="12"/>
      <c r="G21" s="17"/>
      <c r="H21" s="18"/>
      <c r="I21" s="17"/>
      <c r="J21" s="17"/>
      <c r="K21" s="17"/>
      <c r="L21" s="17"/>
      <c r="M21" s="17"/>
      <c r="N21" s="17"/>
      <c r="O21" s="17"/>
      <c r="P21" s="19"/>
    </row>
    <row r="22" spans="1:16" s="33" customFormat="1" ht="18">
      <c r="A22" s="119">
        <v>3</v>
      </c>
      <c r="B22" s="153" t="s">
        <v>141</v>
      </c>
      <c r="C22" s="142" t="s">
        <v>208</v>
      </c>
      <c r="D22" s="119" t="s">
        <v>425</v>
      </c>
      <c r="E22" s="143">
        <v>12.04</v>
      </c>
      <c r="F22" s="12"/>
      <c r="G22" s="17"/>
      <c r="H22" s="18"/>
      <c r="I22" s="17"/>
      <c r="J22" s="17"/>
      <c r="K22" s="17"/>
      <c r="L22" s="17"/>
      <c r="M22" s="17"/>
      <c r="N22" s="17"/>
      <c r="O22" s="17"/>
      <c r="P22" s="19"/>
    </row>
    <row r="23" spans="1:16" s="33" customFormat="1" ht="18">
      <c r="A23" s="119">
        <v>4</v>
      </c>
      <c r="B23" s="153" t="s">
        <v>141</v>
      </c>
      <c r="C23" s="142" t="s">
        <v>209</v>
      </c>
      <c r="D23" s="141" t="s">
        <v>425</v>
      </c>
      <c r="E23" s="143">
        <v>12.04</v>
      </c>
      <c r="F23" s="12"/>
      <c r="G23" s="17"/>
      <c r="H23" s="18"/>
      <c r="I23" s="17"/>
      <c r="J23" s="17"/>
      <c r="K23" s="17"/>
      <c r="L23" s="17"/>
      <c r="M23" s="17"/>
      <c r="N23" s="17"/>
      <c r="O23" s="17"/>
      <c r="P23" s="19"/>
    </row>
    <row r="24" spans="1:16" s="33" customFormat="1" ht="30">
      <c r="A24" s="119">
        <v>5</v>
      </c>
      <c r="B24" s="153" t="s">
        <v>141</v>
      </c>
      <c r="C24" s="142" t="s">
        <v>210</v>
      </c>
      <c r="D24" s="141" t="s">
        <v>425</v>
      </c>
      <c r="E24" s="143">
        <v>12.04</v>
      </c>
      <c r="F24" s="12"/>
      <c r="G24" s="17"/>
      <c r="H24" s="18"/>
      <c r="I24" s="17"/>
      <c r="J24" s="17"/>
      <c r="K24" s="17"/>
      <c r="L24" s="17"/>
      <c r="M24" s="17"/>
      <c r="N24" s="17"/>
      <c r="O24" s="17"/>
      <c r="P24" s="19"/>
    </row>
    <row r="25" spans="1:16" s="33" customFormat="1" ht="45">
      <c r="A25" s="119">
        <v>6</v>
      </c>
      <c r="B25" s="153" t="s">
        <v>141</v>
      </c>
      <c r="C25" s="142" t="s">
        <v>429</v>
      </c>
      <c r="D25" s="141" t="s">
        <v>425</v>
      </c>
      <c r="E25" s="143">
        <v>12.04</v>
      </c>
      <c r="F25" s="12"/>
      <c r="G25" s="17"/>
      <c r="H25" s="18"/>
      <c r="I25" s="17"/>
      <c r="J25" s="17"/>
      <c r="K25" s="17"/>
      <c r="L25" s="17"/>
      <c r="M25" s="17"/>
      <c r="N25" s="17"/>
      <c r="O25" s="17"/>
      <c r="P25" s="19"/>
    </row>
    <row r="26" spans="1:16" s="33" customFormat="1" ht="18">
      <c r="A26" s="119">
        <v>7</v>
      </c>
      <c r="B26" s="153" t="s">
        <v>141</v>
      </c>
      <c r="C26" s="142" t="s">
        <v>211</v>
      </c>
      <c r="D26" s="141" t="s">
        <v>425</v>
      </c>
      <c r="E26" s="143">
        <v>12.04</v>
      </c>
      <c r="F26" s="201"/>
      <c r="G26" s="201"/>
      <c r="H26" s="201"/>
      <c r="I26" s="201"/>
      <c r="J26" s="201"/>
      <c r="K26" s="201"/>
      <c r="L26" s="201"/>
      <c r="M26" s="201"/>
      <c r="N26" s="201"/>
      <c r="O26" s="201"/>
      <c r="P26" s="201"/>
    </row>
    <row r="27" spans="1:16" s="33" customFormat="1" ht="30">
      <c r="A27" s="119">
        <v>8</v>
      </c>
      <c r="B27" s="153" t="s">
        <v>141</v>
      </c>
      <c r="C27" s="142" t="s">
        <v>212</v>
      </c>
      <c r="D27" s="141" t="s">
        <v>425</v>
      </c>
      <c r="E27" s="143">
        <v>12.04</v>
      </c>
      <c r="F27" s="12"/>
      <c r="G27" s="17"/>
      <c r="H27" s="18"/>
      <c r="I27" s="17"/>
      <c r="J27" s="17"/>
      <c r="K27" s="17"/>
      <c r="L27" s="17"/>
      <c r="M27" s="17"/>
      <c r="N27" s="17"/>
      <c r="O27" s="17"/>
      <c r="P27" s="19"/>
    </row>
    <row r="28" spans="1:16" s="33" customFormat="1" ht="15">
      <c r="A28" s="119">
        <v>9</v>
      </c>
      <c r="B28" s="153" t="s">
        <v>141</v>
      </c>
      <c r="C28" s="142" t="s">
        <v>213</v>
      </c>
      <c r="D28" s="141" t="s">
        <v>54</v>
      </c>
      <c r="E28" s="143">
        <v>13.92</v>
      </c>
      <c r="F28" s="205"/>
      <c r="G28" s="205"/>
      <c r="H28" s="205"/>
      <c r="I28" s="205"/>
      <c r="J28" s="205"/>
      <c r="K28" s="205"/>
      <c r="L28" s="205"/>
      <c r="M28" s="205"/>
      <c r="N28" s="205"/>
      <c r="O28" s="205"/>
      <c r="P28" s="205"/>
    </row>
    <row r="29" spans="1:16" s="33" customFormat="1" ht="15">
      <c r="A29" s="119">
        <v>10</v>
      </c>
      <c r="B29" s="153" t="s">
        <v>141</v>
      </c>
      <c r="C29" s="142" t="s">
        <v>468</v>
      </c>
      <c r="D29" s="141" t="s">
        <v>54</v>
      </c>
      <c r="E29" s="143">
        <v>12</v>
      </c>
      <c r="F29" s="206"/>
      <c r="G29" s="206"/>
      <c r="H29" s="206"/>
      <c r="I29" s="206"/>
      <c r="J29" s="206"/>
      <c r="K29" s="206"/>
      <c r="L29" s="206"/>
      <c r="M29" s="206"/>
      <c r="N29" s="206"/>
      <c r="O29" s="206"/>
      <c r="P29" s="206"/>
    </row>
    <row r="30" spans="1:16" s="33" customFormat="1" ht="30">
      <c r="A30" s="119">
        <v>11</v>
      </c>
      <c r="B30" s="153" t="s">
        <v>141</v>
      </c>
      <c r="C30" s="142" t="s">
        <v>214</v>
      </c>
      <c r="D30" s="141" t="s">
        <v>88</v>
      </c>
      <c r="E30" s="143">
        <v>1</v>
      </c>
      <c r="F30" s="12"/>
      <c r="G30" s="17"/>
      <c r="H30" s="18"/>
      <c r="I30" s="17"/>
      <c r="J30" s="17"/>
      <c r="K30" s="17"/>
      <c r="L30" s="17"/>
      <c r="M30" s="17"/>
      <c r="N30" s="17"/>
      <c r="O30" s="17"/>
      <c r="P30" s="19"/>
    </row>
    <row r="31" spans="1:16" s="33" customFormat="1" ht="30">
      <c r="A31" s="119">
        <v>12</v>
      </c>
      <c r="B31" s="153" t="s">
        <v>141</v>
      </c>
      <c r="C31" s="142" t="s">
        <v>215</v>
      </c>
      <c r="D31" s="141" t="s">
        <v>88</v>
      </c>
      <c r="E31" s="143">
        <v>1</v>
      </c>
      <c r="F31" s="12"/>
      <c r="G31" s="17"/>
      <c r="H31" s="18"/>
      <c r="I31" s="17"/>
      <c r="J31" s="17"/>
      <c r="K31" s="17"/>
      <c r="L31" s="17"/>
      <c r="M31" s="17"/>
      <c r="N31" s="17"/>
      <c r="O31" s="17"/>
      <c r="P31" s="19"/>
    </row>
    <row r="32" spans="1:16" s="33" customFormat="1" ht="30.75" thickBot="1">
      <c r="A32" s="119">
        <v>13</v>
      </c>
      <c r="B32" s="153" t="s">
        <v>141</v>
      </c>
      <c r="C32" s="142" t="s">
        <v>216</v>
      </c>
      <c r="D32" s="141" t="s">
        <v>425</v>
      </c>
      <c r="E32" s="143">
        <v>12.04</v>
      </c>
      <c r="F32" s="12"/>
      <c r="G32" s="17"/>
      <c r="H32" s="18"/>
      <c r="I32" s="17"/>
      <c r="J32" s="17"/>
      <c r="K32" s="17"/>
      <c r="L32" s="17"/>
      <c r="M32" s="17"/>
      <c r="N32" s="17"/>
      <c r="O32" s="17"/>
      <c r="P32" s="19"/>
    </row>
    <row r="33" spans="1:16" ht="15" thickBot="1">
      <c r="A33" s="262" t="s">
        <v>59</v>
      </c>
      <c r="B33" s="263"/>
      <c r="C33" s="263"/>
      <c r="D33" s="263"/>
      <c r="E33" s="263"/>
      <c r="F33" s="264"/>
      <c r="G33" s="264"/>
      <c r="H33" s="264"/>
      <c r="I33" s="264"/>
      <c r="J33" s="264"/>
      <c r="K33" s="265"/>
      <c r="L33" s="108"/>
      <c r="M33" s="108"/>
      <c r="N33" s="108"/>
      <c r="O33" s="108"/>
      <c r="P33" s="109"/>
    </row>
    <row r="34" spans="3:5" s="21" customFormat="1" ht="12.75">
      <c r="C34" s="22"/>
      <c r="D34" s="22"/>
      <c r="E34" s="103"/>
    </row>
    <row r="35" spans="1:15" s="21" customFormat="1" ht="12.75">
      <c r="A35" s="261" t="s">
        <v>56</v>
      </c>
      <c r="B35" s="261"/>
      <c r="C35" s="30"/>
      <c r="D35" s="266"/>
      <c r="E35" s="253"/>
      <c r="G35" s="261" t="s">
        <v>6</v>
      </c>
      <c r="H35" s="261"/>
      <c r="I35" s="267"/>
      <c r="J35" s="267"/>
      <c r="K35" s="267"/>
      <c r="L35" s="267"/>
      <c r="M35" s="267"/>
      <c r="N35" s="268"/>
      <c r="O35" s="261"/>
    </row>
    <row r="36" spans="3:11" s="21" customFormat="1" ht="12.75">
      <c r="C36" s="31" t="s">
        <v>26</v>
      </c>
      <c r="D36" s="22"/>
      <c r="E36" s="22"/>
      <c r="K36" s="31" t="s">
        <v>26</v>
      </c>
    </row>
    <row r="37" spans="3:5" s="21" customFormat="1" ht="12.75">
      <c r="C37" s="22"/>
      <c r="D37" s="22"/>
      <c r="E37" s="22"/>
    </row>
    <row r="38" spans="1:8" s="21" customFormat="1" ht="12.75">
      <c r="A38" s="261" t="s">
        <v>5</v>
      </c>
      <c r="B38" s="261"/>
      <c r="C38" s="22"/>
      <c r="D38" s="22"/>
      <c r="E38" s="22"/>
      <c r="G38" s="261" t="s">
        <v>5</v>
      </c>
      <c r="H38" s="261"/>
    </row>
    <row r="39" spans="3:5" s="21" customFormat="1" ht="12.75">
      <c r="C39" s="22"/>
      <c r="D39" s="22"/>
      <c r="E39" s="22"/>
    </row>
    <row r="40" spans="3:5" s="21" customFormat="1" ht="12.75">
      <c r="C40" s="22"/>
      <c r="D40" s="22"/>
      <c r="E40" s="22"/>
    </row>
    <row r="41" spans="3:5" s="21" customFormat="1" ht="12.75">
      <c r="C41" s="22"/>
      <c r="D41" s="22"/>
      <c r="E41" s="22"/>
    </row>
    <row r="42" spans="3:5" s="21" customFormat="1" ht="12.75">
      <c r="C42" s="22"/>
      <c r="D42" s="22"/>
      <c r="E42" s="22"/>
    </row>
    <row r="43" spans="3:5" s="21" customFormat="1" ht="12.75">
      <c r="C43" s="22"/>
      <c r="D43" s="22"/>
      <c r="E43" s="22"/>
    </row>
    <row r="44" spans="3:5" s="21" customFormat="1" ht="12.75">
      <c r="C44" s="22"/>
      <c r="D44" s="22"/>
      <c r="E44" s="22"/>
    </row>
    <row r="45" spans="3:5" s="21" customFormat="1" ht="12.75">
      <c r="C45" s="22"/>
      <c r="D45" s="22"/>
      <c r="E45" s="22"/>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sheetData>
  <sheetProtection/>
  <mergeCells count="25">
    <mergeCell ref="A38:B38"/>
    <mergeCell ref="G38:H38"/>
    <mergeCell ref="L17:P17"/>
    <mergeCell ref="A33:K33"/>
    <mergeCell ref="A35:B35"/>
    <mergeCell ref="D35:E35"/>
    <mergeCell ref="G35:H35"/>
    <mergeCell ref="I35:M35"/>
    <mergeCell ref="N35:O35"/>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8.xml><?xml version="1.0" encoding="utf-8"?>
<worksheet xmlns="http://schemas.openxmlformats.org/spreadsheetml/2006/main" xmlns:r="http://schemas.openxmlformats.org/officeDocument/2006/relationships">
  <dimension ref="A1:P321"/>
  <sheetViews>
    <sheetView view="pageBreakPreview" zoomScaleSheetLayoutView="100" zoomScalePageLayoutView="0" workbookViewId="0" topLeftCell="A1">
      <selection activeCell="C22" sqref="C22"/>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217</v>
      </c>
      <c r="B13" s="252"/>
      <c r="C13" s="252"/>
      <c r="D13" s="252"/>
      <c r="E13" s="252"/>
      <c r="F13" s="252"/>
      <c r="G13" s="252"/>
      <c r="H13" s="252"/>
      <c r="I13" s="252"/>
      <c r="J13" s="252"/>
      <c r="K13" s="252"/>
      <c r="L13" s="252"/>
      <c r="M13" s="252"/>
      <c r="N13" s="252"/>
      <c r="O13" s="252"/>
      <c r="P13" s="252"/>
    </row>
    <row r="14" spans="1:16" s="21" customFormat="1" ht="12.75" customHeight="1">
      <c r="A14" s="252" t="s">
        <v>218</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69"/>
      <c r="B20" s="169"/>
      <c r="C20" s="146" t="s">
        <v>219</v>
      </c>
      <c r="D20" s="170"/>
      <c r="E20" s="171"/>
      <c r="F20" s="140"/>
      <c r="G20" s="27"/>
      <c r="H20" s="27"/>
      <c r="I20" s="27"/>
      <c r="J20" s="27"/>
      <c r="K20" s="27"/>
      <c r="L20" s="27"/>
      <c r="M20" s="27"/>
      <c r="N20" s="27"/>
      <c r="O20" s="27"/>
      <c r="P20" s="28"/>
    </row>
    <row r="21" spans="1:16" s="33" customFormat="1" ht="60">
      <c r="A21" s="141">
        <v>1</v>
      </c>
      <c r="B21" s="153" t="s">
        <v>141</v>
      </c>
      <c r="C21" s="142" t="s">
        <v>220</v>
      </c>
      <c r="D21" s="141" t="s">
        <v>430</v>
      </c>
      <c r="E21" s="143">
        <v>358.56</v>
      </c>
      <c r="F21" s="143"/>
      <c r="G21" s="17"/>
      <c r="H21" s="18"/>
      <c r="I21" s="17"/>
      <c r="J21" s="17"/>
      <c r="K21" s="17"/>
      <c r="L21" s="17"/>
      <c r="M21" s="17"/>
      <c r="N21" s="17"/>
      <c r="O21" s="17"/>
      <c r="P21" s="19"/>
    </row>
    <row r="22" spans="1:16" s="33" customFormat="1" ht="18">
      <c r="A22" s="141">
        <v>2</v>
      </c>
      <c r="B22" s="153" t="s">
        <v>141</v>
      </c>
      <c r="C22" s="152" t="s">
        <v>221</v>
      </c>
      <c r="D22" s="141" t="s">
        <v>430</v>
      </c>
      <c r="E22" s="143">
        <f>E21</f>
        <v>358.56</v>
      </c>
      <c r="F22" s="143"/>
      <c r="G22" s="17"/>
      <c r="H22" s="18"/>
      <c r="I22" s="17"/>
      <c r="J22" s="17"/>
      <c r="K22" s="17"/>
      <c r="L22" s="17"/>
      <c r="M22" s="17"/>
      <c r="N22" s="17"/>
      <c r="O22" s="17"/>
      <c r="P22" s="19"/>
    </row>
    <row r="23" spans="1:16" s="33" customFormat="1" ht="45">
      <c r="A23" s="141">
        <v>3</v>
      </c>
      <c r="B23" s="153" t="s">
        <v>141</v>
      </c>
      <c r="C23" s="152" t="s">
        <v>222</v>
      </c>
      <c r="D23" s="141" t="s">
        <v>430</v>
      </c>
      <c r="E23" s="143">
        <v>358.56</v>
      </c>
      <c r="F23" s="143"/>
      <c r="G23" s="17"/>
      <c r="H23" s="18"/>
      <c r="I23" s="17"/>
      <c r="J23" s="17"/>
      <c r="K23" s="17"/>
      <c r="L23" s="17"/>
      <c r="M23" s="17"/>
      <c r="N23" s="17"/>
      <c r="O23" s="17"/>
      <c r="P23" s="19"/>
    </row>
    <row r="24" spans="1:16" s="33" customFormat="1" ht="18">
      <c r="A24" s="141">
        <v>4</v>
      </c>
      <c r="B24" s="153" t="s">
        <v>141</v>
      </c>
      <c r="C24" s="152" t="s">
        <v>461</v>
      </c>
      <c r="D24" s="141" t="s">
        <v>430</v>
      </c>
      <c r="E24" s="143">
        <f>E21</f>
        <v>358.56</v>
      </c>
      <c r="F24" s="197"/>
      <c r="G24" s="197"/>
      <c r="H24" s="197"/>
      <c r="I24" s="197"/>
      <c r="J24" s="197"/>
      <c r="K24" s="197"/>
      <c r="L24" s="197"/>
      <c r="M24" s="197"/>
      <c r="N24" s="197"/>
      <c r="O24" s="197"/>
      <c r="P24" s="197"/>
    </row>
    <row r="25" spans="1:16" s="33" customFormat="1" ht="75.75" thickBot="1">
      <c r="A25" s="141">
        <v>5</v>
      </c>
      <c r="B25" s="153" t="s">
        <v>141</v>
      </c>
      <c r="C25" s="152" t="s">
        <v>223</v>
      </c>
      <c r="D25" s="124" t="s">
        <v>88</v>
      </c>
      <c r="E25" s="143">
        <v>1</v>
      </c>
      <c r="F25" s="143"/>
      <c r="G25" s="17"/>
      <c r="H25" s="18"/>
      <c r="I25" s="17"/>
      <c r="J25" s="17"/>
      <c r="K25" s="17"/>
      <c r="L25" s="17"/>
      <c r="M25" s="17"/>
      <c r="N25" s="17"/>
      <c r="O25" s="17"/>
      <c r="P25" s="19"/>
    </row>
    <row r="26" spans="1:16" ht="15" thickBot="1">
      <c r="A26" s="262" t="s">
        <v>59</v>
      </c>
      <c r="B26" s="263"/>
      <c r="C26" s="263"/>
      <c r="D26" s="263"/>
      <c r="E26" s="263"/>
      <c r="F26" s="264"/>
      <c r="G26" s="264"/>
      <c r="H26" s="264"/>
      <c r="I26" s="264"/>
      <c r="J26" s="264"/>
      <c r="K26" s="265"/>
      <c r="L26" s="108"/>
      <c r="M26" s="108"/>
      <c r="N26" s="108"/>
      <c r="O26" s="108"/>
      <c r="P26" s="109"/>
    </row>
    <row r="27" spans="3:5" s="21" customFormat="1" ht="12.75">
      <c r="C27" s="22"/>
      <c r="D27" s="22"/>
      <c r="E27" s="103"/>
    </row>
    <row r="28" spans="1:15" s="21" customFormat="1" ht="12.75">
      <c r="A28" s="261" t="s">
        <v>56</v>
      </c>
      <c r="B28" s="261"/>
      <c r="C28" s="30"/>
      <c r="D28" s="266"/>
      <c r="E28" s="253"/>
      <c r="G28" s="261" t="s">
        <v>6</v>
      </c>
      <c r="H28" s="261"/>
      <c r="I28" s="267"/>
      <c r="J28" s="267"/>
      <c r="K28" s="267"/>
      <c r="L28" s="267"/>
      <c r="M28" s="267"/>
      <c r="N28" s="268"/>
      <c r="O28" s="261"/>
    </row>
    <row r="29" spans="3:11" s="21" customFormat="1" ht="12.75">
      <c r="C29" s="31" t="s">
        <v>26</v>
      </c>
      <c r="D29" s="22"/>
      <c r="E29" s="22"/>
      <c r="K29" s="31" t="s">
        <v>26</v>
      </c>
    </row>
    <row r="30" spans="3:5" s="21" customFormat="1" ht="12.75">
      <c r="C30" s="22"/>
      <c r="D30" s="22"/>
      <c r="E30" s="22"/>
    </row>
    <row r="31" spans="1:8" s="21" customFormat="1" ht="12.75">
      <c r="A31" s="261" t="s">
        <v>5</v>
      </c>
      <c r="B31" s="261"/>
      <c r="C31" s="22"/>
      <c r="D31" s="22"/>
      <c r="E31" s="22"/>
      <c r="G31" s="261" t="s">
        <v>5</v>
      </c>
      <c r="H31" s="261"/>
    </row>
    <row r="32" spans="3:5" s="21" customFormat="1" ht="12.75">
      <c r="C32" s="22"/>
      <c r="D32" s="22"/>
      <c r="E32" s="22"/>
    </row>
    <row r="33" spans="3:5" s="21" customFormat="1" ht="12.75">
      <c r="C33" s="22"/>
      <c r="D33" s="22"/>
      <c r="E33" s="22"/>
    </row>
    <row r="34" spans="3:5" s="21" customFormat="1" ht="12.75">
      <c r="C34" s="22"/>
      <c r="D34" s="22"/>
      <c r="E34" s="22"/>
    </row>
    <row r="35" spans="3:5" s="21" customFormat="1" ht="12.75">
      <c r="C35" s="22"/>
      <c r="D35" s="22"/>
      <c r="E35" s="22"/>
    </row>
    <row r="36" spans="3:5" s="21" customFormat="1" ht="12.75">
      <c r="C36" s="22"/>
      <c r="D36" s="22"/>
      <c r="E36" s="22"/>
    </row>
    <row r="37" spans="3:5" s="21" customFormat="1" ht="12.75">
      <c r="C37" s="22"/>
      <c r="D37" s="22"/>
      <c r="E37" s="22"/>
    </row>
    <row r="38" spans="3:5" s="21" customFormat="1" ht="12.75">
      <c r="C38" s="22"/>
      <c r="D38" s="22"/>
      <c r="E38" s="22"/>
    </row>
    <row r="39" spans="3:5" s="21" customFormat="1" ht="12.75">
      <c r="C39" s="22"/>
      <c r="D39" s="22"/>
      <c r="E39" s="22"/>
    </row>
    <row r="40" spans="3:5" s="21" customFormat="1" ht="12.75">
      <c r="C40" s="22"/>
      <c r="D40" s="22"/>
      <c r="E40" s="22"/>
    </row>
    <row r="41" spans="3:5" s="21" customFormat="1" ht="12.75">
      <c r="C41" s="22"/>
      <c r="D41" s="22"/>
      <c r="E41" s="22"/>
    </row>
    <row r="42" spans="3:5" s="21" customFormat="1" ht="12.75">
      <c r="C42" s="22"/>
      <c r="D42" s="22"/>
      <c r="E42" s="22"/>
    </row>
    <row r="43" spans="3:5" s="21" customFormat="1" ht="12.75">
      <c r="C43" s="22"/>
      <c r="D43" s="22"/>
      <c r="E43" s="22"/>
    </row>
    <row r="44" spans="3:5" s="21" customFormat="1" ht="12.75">
      <c r="C44" s="22"/>
      <c r="D44" s="22"/>
      <c r="E44" s="22"/>
    </row>
    <row r="45" spans="3:5" s="21" customFormat="1" ht="12.75">
      <c r="C45" s="22"/>
      <c r="D45" s="22"/>
      <c r="E45" s="22"/>
    </row>
    <row r="46" spans="3:5" s="21" customFormat="1" ht="12.75">
      <c r="C46" s="22"/>
      <c r="D46" s="22"/>
      <c r="E46" s="22"/>
    </row>
    <row r="47" spans="3:5" s="21" customFormat="1" ht="12.75">
      <c r="C47" s="22"/>
      <c r="D47" s="22"/>
      <c r="E47" s="22"/>
    </row>
    <row r="48" spans="3:5" s="21" customFormat="1" ht="12.75">
      <c r="C48" s="22"/>
      <c r="D48" s="22"/>
      <c r="E48" s="22"/>
    </row>
    <row r="49" spans="3:5" s="21" customFormat="1" ht="12.75">
      <c r="C49" s="22"/>
      <c r="D49" s="22"/>
      <c r="E49" s="22"/>
    </row>
    <row r="50" spans="3:5" s="21" customFormat="1" ht="12.75">
      <c r="C50" s="22"/>
      <c r="D50" s="22"/>
      <c r="E50" s="22"/>
    </row>
    <row r="51" spans="3:5" s="21" customFormat="1" ht="12.75">
      <c r="C51" s="22"/>
      <c r="D51" s="22"/>
      <c r="E51" s="22"/>
    </row>
    <row r="52" spans="3:5" s="21" customFormat="1" ht="12.75">
      <c r="C52" s="22"/>
      <c r="D52" s="22"/>
      <c r="E52" s="22"/>
    </row>
    <row r="53" spans="3:5" s="21" customFormat="1" ht="12.75">
      <c r="C53" s="22"/>
      <c r="D53" s="22"/>
      <c r="E53" s="22"/>
    </row>
    <row r="54" spans="3:5" s="21" customFormat="1" ht="12.75">
      <c r="C54" s="22"/>
      <c r="D54" s="22"/>
      <c r="E54" s="22"/>
    </row>
    <row r="55" spans="3:5" s="21" customFormat="1" ht="12.75">
      <c r="C55" s="22"/>
      <c r="D55" s="22"/>
      <c r="E55" s="22"/>
    </row>
    <row r="56" spans="3:5" s="21" customFormat="1" ht="12.75">
      <c r="C56" s="22"/>
      <c r="D56" s="22"/>
      <c r="E56" s="22"/>
    </row>
    <row r="57" spans="3:5" s="21" customFormat="1" ht="12.75">
      <c r="C57" s="22"/>
      <c r="D57" s="22"/>
      <c r="E57" s="22"/>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sheetData>
  <sheetProtection/>
  <protectedRanges>
    <protectedRange password="CF3F" sqref="C21:C22 A20:C20 A21:A25 C24:C25 E20:E25" name="Range1_2_2_2"/>
    <protectedRange password="CF3F" sqref="D20:D25" name="Range1_1_2_1"/>
    <protectedRange password="CF3F" sqref="C23" name="Range1_2_2_1_1"/>
  </protectedRanges>
  <mergeCells count="25">
    <mergeCell ref="A31:B31"/>
    <mergeCell ref="G31:H31"/>
    <mergeCell ref="L17:P17"/>
    <mergeCell ref="A26:K26"/>
    <mergeCell ref="A28:B28"/>
    <mergeCell ref="D28:E28"/>
    <mergeCell ref="G28:H28"/>
    <mergeCell ref="I28:M28"/>
    <mergeCell ref="N28:O28"/>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9" r:id="rId1"/>
  <headerFooter alignWithMargins="0">
    <oddFooter>&amp;R&amp;P lapa</oddFooter>
  </headerFooter>
</worksheet>
</file>

<file path=xl/worksheets/sheet9.xml><?xml version="1.0" encoding="utf-8"?>
<worksheet xmlns="http://schemas.openxmlformats.org/spreadsheetml/2006/main" xmlns:r="http://schemas.openxmlformats.org/officeDocument/2006/relationships">
  <dimension ref="A1:P347"/>
  <sheetViews>
    <sheetView view="pageBreakPreview" zoomScaleSheetLayoutView="100" zoomScalePageLayoutView="0" workbookViewId="0" topLeftCell="A1">
      <selection activeCell="J22" sqref="J22"/>
    </sheetView>
  </sheetViews>
  <sheetFormatPr defaultColWidth="9.140625" defaultRowHeight="12.75"/>
  <cols>
    <col min="1" max="1" width="4.140625" style="23" customWidth="1"/>
    <col min="2" max="2" width="13.140625" style="29" customWidth="1"/>
    <col min="3" max="3" width="42.421875" style="32" customWidth="1"/>
    <col min="4" max="4" width="7.7109375" style="32" customWidth="1"/>
    <col min="5" max="5" width="7.8515625" style="32" customWidth="1"/>
    <col min="6" max="6" width="5.7109375" style="29" bestFit="1" customWidth="1"/>
    <col min="7" max="7" width="5.7109375" style="23" bestFit="1" customWidth="1"/>
    <col min="8" max="8" width="7.28125" style="23" customWidth="1"/>
    <col min="9" max="9" width="6.7109375" style="23" bestFit="1" customWidth="1"/>
    <col min="10" max="10" width="7.00390625" style="23" bestFit="1" customWidth="1"/>
    <col min="11" max="11" width="7.00390625" style="23" customWidth="1"/>
    <col min="12" max="16" width="8.421875" style="23" customWidth="1"/>
    <col min="17" max="16384" width="9.140625" style="23" customWidth="1"/>
  </cols>
  <sheetData>
    <row r="1" spans="2:16" ht="12.75">
      <c r="B1" s="21"/>
      <c r="C1" s="22"/>
      <c r="D1" s="22"/>
      <c r="E1" s="22"/>
      <c r="F1" s="21"/>
      <c r="P1" s="63" t="s">
        <v>37</v>
      </c>
    </row>
    <row r="2" spans="2:16" ht="12.75">
      <c r="B2" s="21"/>
      <c r="C2" s="22"/>
      <c r="D2" s="22"/>
      <c r="E2" s="22"/>
      <c r="F2" s="21"/>
      <c r="P2" s="63" t="s">
        <v>77</v>
      </c>
    </row>
    <row r="3" spans="2:16" ht="12.75">
      <c r="B3" s="21"/>
      <c r="C3" s="22"/>
      <c r="D3" s="22"/>
      <c r="E3" s="22"/>
      <c r="F3" s="21"/>
      <c r="P3" s="63" t="s">
        <v>38</v>
      </c>
    </row>
    <row r="4" spans="1:16" s="21" customFormat="1" ht="15.75">
      <c r="A4" s="214" t="s">
        <v>39</v>
      </c>
      <c r="B4" s="214"/>
      <c r="C4" s="214"/>
      <c r="D4" s="214"/>
      <c r="E4" s="214"/>
      <c r="F4" s="214"/>
      <c r="G4" s="214"/>
      <c r="H4" s="214"/>
      <c r="I4" s="214"/>
      <c r="J4" s="214"/>
      <c r="K4" s="214"/>
      <c r="L4" s="214"/>
      <c r="M4" s="214"/>
      <c r="N4" s="214"/>
      <c r="O4" s="214"/>
      <c r="P4" s="214"/>
    </row>
    <row r="5" spans="1:16" s="21" customFormat="1" ht="14.25">
      <c r="A5" s="215" t="s">
        <v>40</v>
      </c>
      <c r="B5" s="215"/>
      <c r="C5" s="215"/>
      <c r="D5" s="215"/>
      <c r="E5" s="215"/>
      <c r="F5" s="215"/>
      <c r="G5" s="215"/>
      <c r="H5" s="215"/>
      <c r="I5" s="215"/>
      <c r="J5" s="215"/>
      <c r="K5" s="215"/>
      <c r="L5" s="215"/>
      <c r="M5" s="215"/>
      <c r="N5" s="215"/>
      <c r="O5" s="215"/>
      <c r="P5" s="215"/>
    </row>
    <row r="6" spans="1:16" s="21" customFormat="1" ht="18" customHeight="1">
      <c r="A6" s="111"/>
      <c r="B6" s="111"/>
      <c r="C6" s="111"/>
      <c r="D6" s="111"/>
      <c r="E6" s="111"/>
      <c r="F6" s="111"/>
      <c r="G6" s="111"/>
      <c r="H6" s="111"/>
      <c r="I6" s="111"/>
      <c r="J6" s="111"/>
      <c r="K6" s="111"/>
      <c r="L6" s="111"/>
      <c r="M6" s="111"/>
      <c r="N6" s="111"/>
      <c r="O6" s="111"/>
      <c r="P6" s="111"/>
    </row>
    <row r="7" spans="1:16" s="21" customFormat="1" ht="31.5" customHeight="1">
      <c r="A7" s="65" t="s">
        <v>41</v>
      </c>
      <c r="B7" s="66"/>
      <c r="C7" s="216" t="s">
        <v>78</v>
      </c>
      <c r="D7" s="216"/>
      <c r="E7" s="216"/>
      <c r="F7" s="216"/>
      <c r="G7" s="216"/>
      <c r="H7" s="216"/>
      <c r="I7" s="216"/>
      <c r="J7" s="216"/>
      <c r="K7" s="216"/>
      <c r="L7" s="216"/>
      <c r="M7" s="216"/>
      <c r="N7" s="216"/>
      <c r="O7" s="216"/>
      <c r="P7" s="216"/>
    </row>
    <row r="8" spans="1:16" s="21" customFormat="1" ht="15">
      <c r="A8" s="67" t="s">
        <v>42</v>
      </c>
      <c r="B8" s="68"/>
      <c r="C8" s="216" t="s">
        <v>79</v>
      </c>
      <c r="D8" s="216"/>
      <c r="E8" s="216"/>
      <c r="F8" s="216"/>
      <c r="G8" s="216"/>
      <c r="H8" s="216"/>
      <c r="I8" s="216"/>
      <c r="J8" s="216"/>
      <c r="K8" s="216"/>
      <c r="L8" s="216"/>
      <c r="M8" s="216"/>
      <c r="N8" s="216"/>
      <c r="O8" s="216"/>
      <c r="P8" s="216"/>
    </row>
    <row r="9" spans="1:16" s="21" customFormat="1" ht="15">
      <c r="A9" s="67" t="s">
        <v>43</v>
      </c>
      <c r="B9" s="68"/>
      <c r="C9" s="238" t="s">
        <v>80</v>
      </c>
      <c r="D9" s="238"/>
      <c r="E9" s="238"/>
      <c r="F9" s="238"/>
      <c r="G9" s="238"/>
      <c r="H9" s="238"/>
      <c r="I9" s="238"/>
      <c r="J9" s="238"/>
      <c r="K9" s="238"/>
      <c r="L9" s="238"/>
      <c r="M9" s="238"/>
      <c r="N9" s="238"/>
      <c r="O9" s="238"/>
      <c r="P9" s="238"/>
    </row>
    <row r="10" spans="1:16" s="21" customFormat="1" ht="15">
      <c r="A10" s="67" t="s">
        <v>44</v>
      </c>
      <c r="B10" s="84"/>
      <c r="C10" s="210" t="s">
        <v>70</v>
      </c>
      <c r="D10" s="210"/>
      <c r="E10" s="210"/>
      <c r="F10" s="210"/>
      <c r="G10" s="210"/>
      <c r="H10" s="210"/>
      <c r="I10" s="210"/>
      <c r="J10" s="210"/>
      <c r="K10" s="210"/>
      <c r="L10" s="210"/>
      <c r="M10" s="210"/>
      <c r="N10" s="210"/>
      <c r="O10" s="210"/>
      <c r="P10" s="210"/>
    </row>
    <row r="11" spans="1:16" s="21" customFormat="1" ht="28.5" customHeight="1">
      <c r="A11" s="211" t="s">
        <v>45</v>
      </c>
      <c r="B11" s="211"/>
      <c r="C11" s="102"/>
      <c r="D11" s="98"/>
      <c r="E11" s="99"/>
      <c r="F11" s="99"/>
      <c r="G11" s="99"/>
      <c r="H11" s="100"/>
      <c r="I11" s="100"/>
      <c r="J11" s="101"/>
      <c r="K11" s="111"/>
      <c r="L11" s="111"/>
      <c r="M11" s="111"/>
      <c r="N11" s="111"/>
      <c r="O11" s="111"/>
      <c r="P11" s="111"/>
    </row>
    <row r="12" spans="1:16" s="21" customFormat="1" ht="6" customHeight="1">
      <c r="A12" s="111"/>
      <c r="B12" s="111"/>
      <c r="C12" s="111"/>
      <c r="D12" s="111"/>
      <c r="E12" s="111"/>
      <c r="F12" s="111"/>
      <c r="G12" s="111"/>
      <c r="H12" s="111"/>
      <c r="I12" s="111"/>
      <c r="J12" s="111"/>
      <c r="K12" s="111"/>
      <c r="L12" s="111"/>
      <c r="M12" s="111"/>
      <c r="N12" s="111"/>
      <c r="O12" s="111"/>
      <c r="P12" s="111"/>
    </row>
    <row r="13" spans="1:16" s="21" customFormat="1" ht="12.75" customHeight="1">
      <c r="A13" s="252" t="s">
        <v>225</v>
      </c>
      <c r="B13" s="252"/>
      <c r="C13" s="252"/>
      <c r="D13" s="252"/>
      <c r="E13" s="252"/>
      <c r="F13" s="252"/>
      <c r="G13" s="252"/>
      <c r="H13" s="252"/>
      <c r="I13" s="252"/>
      <c r="J13" s="252"/>
      <c r="K13" s="252"/>
      <c r="L13" s="252"/>
      <c r="M13" s="252"/>
      <c r="N13" s="252"/>
      <c r="O13" s="252"/>
      <c r="P13" s="252"/>
    </row>
    <row r="14" spans="1:16" s="21" customFormat="1" ht="12.75" customHeight="1">
      <c r="A14" s="252" t="s">
        <v>226</v>
      </c>
      <c r="B14" s="252"/>
      <c r="C14" s="252"/>
      <c r="D14" s="252"/>
      <c r="E14" s="252"/>
      <c r="F14" s="252"/>
      <c r="G14" s="252"/>
      <c r="H14" s="252"/>
      <c r="I14" s="252"/>
      <c r="J14" s="252"/>
      <c r="K14" s="252"/>
      <c r="L14" s="252"/>
      <c r="M14" s="252"/>
      <c r="N14" s="252"/>
      <c r="O14" s="252"/>
      <c r="P14" s="252"/>
    </row>
    <row r="15" spans="3:14" s="21" customFormat="1" ht="12.75">
      <c r="C15" s="253" t="s">
        <v>8</v>
      </c>
      <c r="D15" s="253"/>
      <c r="E15" s="253"/>
      <c r="F15" s="253"/>
      <c r="G15" s="253"/>
      <c r="H15" s="253"/>
      <c r="I15" s="253"/>
      <c r="J15" s="253"/>
      <c r="K15" s="253"/>
      <c r="L15" s="253"/>
      <c r="M15" s="253"/>
      <c r="N15" s="253"/>
    </row>
    <row r="16" spans="2:16" ht="13.5" thickBot="1">
      <c r="B16" s="23"/>
      <c r="C16" s="23"/>
      <c r="D16" s="23"/>
      <c r="E16" s="23"/>
      <c r="F16" s="23"/>
      <c r="I16" s="25"/>
      <c r="J16" s="25"/>
      <c r="K16" s="25"/>
      <c r="L16" s="24"/>
      <c r="M16" s="24"/>
      <c r="N16" s="24"/>
      <c r="O16" s="26"/>
      <c r="P16" s="26"/>
    </row>
    <row r="17" spans="1:16" s="6" customFormat="1" ht="13.5" customHeight="1" thickBot="1">
      <c r="A17" s="254" t="s">
        <v>0</v>
      </c>
      <c r="B17" s="254" t="s">
        <v>16</v>
      </c>
      <c r="C17" s="256" t="s">
        <v>17</v>
      </c>
      <c r="D17" s="254" t="s">
        <v>18</v>
      </c>
      <c r="E17" s="254" t="s">
        <v>19</v>
      </c>
      <c r="F17" s="258" t="s">
        <v>20</v>
      </c>
      <c r="G17" s="259"/>
      <c r="H17" s="259"/>
      <c r="I17" s="259"/>
      <c r="J17" s="259"/>
      <c r="K17" s="260"/>
      <c r="L17" s="258" t="s">
        <v>21</v>
      </c>
      <c r="M17" s="259"/>
      <c r="N17" s="259"/>
      <c r="O17" s="259"/>
      <c r="P17" s="260"/>
    </row>
    <row r="18" spans="1:16" s="6" customFormat="1" ht="69.75" customHeight="1" thickBot="1">
      <c r="A18" s="255"/>
      <c r="B18" s="255"/>
      <c r="C18" s="257"/>
      <c r="D18" s="255"/>
      <c r="E18" s="255"/>
      <c r="F18" s="7" t="s">
        <v>22</v>
      </c>
      <c r="G18" s="8" t="s">
        <v>28</v>
      </c>
      <c r="H18" s="8" t="s">
        <v>29</v>
      </c>
      <c r="I18" s="8" t="s">
        <v>58</v>
      </c>
      <c r="J18" s="8" t="s">
        <v>30</v>
      </c>
      <c r="K18" s="7" t="s">
        <v>31</v>
      </c>
      <c r="L18" s="8" t="s">
        <v>23</v>
      </c>
      <c r="M18" s="8" t="s">
        <v>29</v>
      </c>
      <c r="N18" s="8" t="s">
        <v>58</v>
      </c>
      <c r="O18" s="8" t="s">
        <v>30</v>
      </c>
      <c r="P18" s="8" t="s">
        <v>32</v>
      </c>
    </row>
    <row r="19" spans="1:16" s="6" customFormat="1" ht="13.5" thickBot="1">
      <c r="A19" s="13" t="s">
        <v>24</v>
      </c>
      <c r="B19" s="14" t="s">
        <v>25</v>
      </c>
      <c r="C19" s="15">
        <v>3</v>
      </c>
      <c r="D19" s="16">
        <v>4</v>
      </c>
      <c r="E19" s="15">
        <v>5</v>
      </c>
      <c r="F19" s="10">
        <v>6</v>
      </c>
      <c r="G19" s="9">
        <v>7</v>
      </c>
      <c r="H19" s="9">
        <v>8</v>
      </c>
      <c r="I19" s="10">
        <v>9</v>
      </c>
      <c r="J19" s="10">
        <v>10</v>
      </c>
      <c r="K19" s="9">
        <v>11</v>
      </c>
      <c r="L19" s="9">
        <v>12</v>
      </c>
      <c r="M19" s="9">
        <v>13</v>
      </c>
      <c r="N19" s="10">
        <v>14</v>
      </c>
      <c r="O19" s="10">
        <v>15</v>
      </c>
      <c r="P19" s="11">
        <v>16</v>
      </c>
    </row>
    <row r="20" spans="1:16" ht="30.75" customHeight="1">
      <c r="A20" s="169"/>
      <c r="B20" s="169"/>
      <c r="C20" s="146" t="s">
        <v>227</v>
      </c>
      <c r="D20" s="170"/>
      <c r="E20" s="171"/>
      <c r="F20" s="140"/>
      <c r="G20" s="27"/>
      <c r="H20" s="27"/>
      <c r="I20" s="27"/>
      <c r="J20" s="27"/>
      <c r="K20" s="27"/>
      <c r="L20" s="27"/>
      <c r="M20" s="27"/>
      <c r="N20" s="27"/>
      <c r="O20" s="27"/>
      <c r="P20" s="28"/>
    </row>
    <row r="21" spans="1:16" s="33" customFormat="1" ht="45">
      <c r="A21" s="119">
        <v>1</v>
      </c>
      <c r="B21" s="119" t="s">
        <v>228</v>
      </c>
      <c r="C21" s="142" t="s">
        <v>229</v>
      </c>
      <c r="D21" s="119" t="s">
        <v>90</v>
      </c>
      <c r="E21" s="172">
        <v>2</v>
      </c>
      <c r="F21" s="143"/>
      <c r="G21" s="17"/>
      <c r="H21" s="18"/>
      <c r="I21" s="17"/>
      <c r="J21" s="17"/>
      <c r="K21" s="17"/>
      <c r="L21" s="17"/>
      <c r="M21" s="17"/>
      <c r="N21" s="17"/>
      <c r="O21" s="17"/>
      <c r="P21" s="19"/>
    </row>
    <row r="22" spans="1:16" s="33" customFormat="1" ht="45">
      <c r="A22" s="119">
        <v>2</v>
      </c>
      <c r="B22" s="119" t="s">
        <v>228</v>
      </c>
      <c r="C22" s="142" t="s">
        <v>230</v>
      </c>
      <c r="D22" s="119" t="s">
        <v>90</v>
      </c>
      <c r="E22" s="172">
        <v>1</v>
      </c>
      <c r="F22" s="143"/>
      <c r="G22" s="17"/>
      <c r="H22" s="18"/>
      <c r="I22" s="17"/>
      <c r="J22" s="17"/>
      <c r="K22" s="17"/>
      <c r="L22" s="17"/>
      <c r="M22" s="17"/>
      <c r="N22" s="17"/>
      <c r="O22" s="17"/>
      <c r="P22" s="19"/>
    </row>
    <row r="23" spans="1:16" s="33" customFormat="1" ht="45">
      <c r="A23" s="119">
        <v>3</v>
      </c>
      <c r="B23" s="119" t="s">
        <v>228</v>
      </c>
      <c r="C23" s="142" t="s">
        <v>231</v>
      </c>
      <c r="D23" s="119" t="s">
        <v>90</v>
      </c>
      <c r="E23" s="172">
        <v>1</v>
      </c>
      <c r="F23" s="143"/>
      <c r="G23" s="17"/>
      <c r="H23" s="18"/>
      <c r="I23" s="17"/>
      <c r="J23" s="17"/>
      <c r="K23" s="17"/>
      <c r="L23" s="17"/>
      <c r="M23" s="17"/>
      <c r="N23" s="17"/>
      <c r="O23" s="17"/>
      <c r="P23" s="19"/>
    </row>
    <row r="24" spans="1:16" s="33" customFormat="1" ht="45">
      <c r="A24" s="119">
        <v>4</v>
      </c>
      <c r="B24" s="119" t="s">
        <v>228</v>
      </c>
      <c r="C24" s="142" t="s">
        <v>232</v>
      </c>
      <c r="D24" s="119" t="s">
        <v>90</v>
      </c>
      <c r="E24" s="172">
        <v>2</v>
      </c>
      <c r="F24" s="143"/>
      <c r="G24" s="17"/>
      <c r="H24" s="18"/>
      <c r="I24" s="17"/>
      <c r="J24" s="17"/>
      <c r="K24" s="17"/>
      <c r="L24" s="17"/>
      <c r="M24" s="17"/>
      <c r="N24" s="17"/>
      <c r="O24" s="17"/>
      <c r="P24" s="19"/>
    </row>
    <row r="25" spans="1:16" s="33" customFormat="1" ht="45">
      <c r="A25" s="119">
        <v>5</v>
      </c>
      <c r="B25" s="119" t="s">
        <v>228</v>
      </c>
      <c r="C25" s="142" t="s">
        <v>233</v>
      </c>
      <c r="D25" s="119" t="s">
        <v>90</v>
      </c>
      <c r="E25" s="172">
        <v>2</v>
      </c>
      <c r="F25" s="143"/>
      <c r="G25" s="17"/>
      <c r="H25" s="18"/>
      <c r="I25" s="17"/>
      <c r="J25" s="17"/>
      <c r="K25" s="17"/>
      <c r="L25" s="17"/>
      <c r="M25" s="17"/>
      <c r="N25" s="17"/>
      <c r="O25" s="17"/>
      <c r="P25" s="19"/>
    </row>
    <row r="26" spans="1:16" s="33" customFormat="1" ht="45">
      <c r="A26" s="119">
        <v>6</v>
      </c>
      <c r="B26" s="119" t="s">
        <v>228</v>
      </c>
      <c r="C26" s="142" t="s">
        <v>234</v>
      </c>
      <c r="D26" s="119" t="s">
        <v>90</v>
      </c>
      <c r="E26" s="172">
        <v>4</v>
      </c>
      <c r="F26" s="143"/>
      <c r="G26" s="17"/>
      <c r="H26" s="18"/>
      <c r="I26" s="17"/>
      <c r="J26" s="17"/>
      <c r="K26" s="17"/>
      <c r="L26" s="17"/>
      <c r="M26" s="17"/>
      <c r="N26" s="17"/>
      <c r="O26" s="17"/>
      <c r="P26" s="19"/>
    </row>
    <row r="27" spans="1:16" s="33" customFormat="1" ht="15">
      <c r="A27" s="119"/>
      <c r="B27" s="119"/>
      <c r="C27" s="146" t="s">
        <v>235</v>
      </c>
      <c r="D27" s="119"/>
      <c r="E27" s="125"/>
      <c r="F27" s="143"/>
      <c r="G27" s="17"/>
      <c r="H27" s="18"/>
      <c r="I27" s="17"/>
      <c r="J27" s="17"/>
      <c r="K27" s="17"/>
      <c r="L27" s="17"/>
      <c r="M27" s="17"/>
      <c r="N27" s="17"/>
      <c r="O27" s="17"/>
      <c r="P27" s="19"/>
    </row>
    <row r="28" spans="1:16" s="33" customFormat="1" ht="45">
      <c r="A28" s="119">
        <v>7</v>
      </c>
      <c r="B28" s="119" t="s">
        <v>228</v>
      </c>
      <c r="C28" s="142" t="s">
        <v>236</v>
      </c>
      <c r="D28" s="119" t="s">
        <v>90</v>
      </c>
      <c r="E28" s="150">
        <v>8</v>
      </c>
      <c r="F28" s="143"/>
      <c r="G28" s="17"/>
      <c r="H28" s="18"/>
      <c r="I28" s="17"/>
      <c r="J28" s="17"/>
      <c r="K28" s="17"/>
      <c r="L28" s="17"/>
      <c r="M28" s="17"/>
      <c r="N28" s="17"/>
      <c r="O28" s="17"/>
      <c r="P28" s="19"/>
    </row>
    <row r="29" spans="1:16" s="33" customFormat="1" ht="15">
      <c r="A29" s="119"/>
      <c r="B29" s="119"/>
      <c r="C29" s="146" t="s">
        <v>237</v>
      </c>
      <c r="D29" s="119"/>
      <c r="E29" s="125"/>
      <c r="F29" s="143"/>
      <c r="G29" s="17"/>
      <c r="H29" s="18"/>
      <c r="I29" s="17"/>
      <c r="J29" s="17"/>
      <c r="K29" s="17"/>
      <c r="L29" s="17"/>
      <c r="M29" s="17"/>
      <c r="N29" s="17"/>
      <c r="O29" s="17"/>
      <c r="P29" s="19"/>
    </row>
    <row r="30" spans="1:16" s="33" customFormat="1" ht="45">
      <c r="A30" s="119">
        <v>8</v>
      </c>
      <c r="B30" s="119" t="s">
        <v>228</v>
      </c>
      <c r="C30" s="142" t="s">
        <v>238</v>
      </c>
      <c r="D30" s="119" t="s">
        <v>90</v>
      </c>
      <c r="E30" s="150">
        <v>6</v>
      </c>
      <c r="F30" s="143"/>
      <c r="G30" s="17"/>
      <c r="H30" s="18"/>
      <c r="I30" s="17"/>
      <c r="J30" s="17"/>
      <c r="K30" s="17"/>
      <c r="L30" s="17"/>
      <c r="M30" s="17"/>
      <c r="N30" s="17"/>
      <c r="O30" s="17"/>
      <c r="P30" s="19"/>
    </row>
    <row r="31" spans="1:16" s="33" customFormat="1" ht="15">
      <c r="A31" s="119"/>
      <c r="B31" s="119"/>
      <c r="C31" s="146" t="s">
        <v>239</v>
      </c>
      <c r="D31" s="119"/>
      <c r="E31" s="150"/>
      <c r="F31" s="143"/>
      <c r="G31" s="17"/>
      <c r="H31" s="18"/>
      <c r="I31" s="17"/>
      <c r="J31" s="17"/>
      <c r="K31" s="17"/>
      <c r="L31" s="17"/>
      <c r="M31" s="17"/>
      <c r="N31" s="17"/>
      <c r="O31" s="17"/>
      <c r="P31" s="19"/>
    </row>
    <row r="32" spans="1:16" s="33" customFormat="1" ht="30">
      <c r="A32" s="119">
        <v>10</v>
      </c>
      <c r="B32" s="119" t="s">
        <v>228</v>
      </c>
      <c r="C32" s="157" t="s">
        <v>240</v>
      </c>
      <c r="D32" s="155" t="s">
        <v>183</v>
      </c>
      <c r="E32" s="158">
        <v>44.84</v>
      </c>
      <c r="F32" s="143"/>
      <c r="G32" s="17"/>
      <c r="H32" s="18"/>
      <c r="I32" s="17"/>
      <c r="J32" s="17"/>
      <c r="K32" s="17"/>
      <c r="L32" s="17"/>
      <c r="M32" s="17"/>
      <c r="N32" s="17"/>
      <c r="O32" s="17"/>
      <c r="P32" s="19"/>
    </row>
    <row r="33" spans="1:16" s="33" customFormat="1" ht="90">
      <c r="A33" s="119">
        <v>11</v>
      </c>
      <c r="B33" s="119" t="s">
        <v>228</v>
      </c>
      <c r="C33" s="142" t="s">
        <v>241</v>
      </c>
      <c r="D33" s="119" t="s">
        <v>431</v>
      </c>
      <c r="E33" s="125">
        <v>30.6</v>
      </c>
      <c r="F33" s="143"/>
      <c r="G33" s="17"/>
      <c r="H33" s="18"/>
      <c r="I33" s="17"/>
      <c r="J33" s="17"/>
      <c r="K33" s="17"/>
      <c r="L33" s="17"/>
      <c r="M33" s="17"/>
      <c r="N33" s="17"/>
      <c r="O33" s="17"/>
      <c r="P33" s="19"/>
    </row>
    <row r="34" spans="1:16" s="33" customFormat="1" ht="45">
      <c r="A34" s="119">
        <v>12</v>
      </c>
      <c r="B34" s="119" t="s">
        <v>228</v>
      </c>
      <c r="C34" s="142" t="s">
        <v>242</v>
      </c>
      <c r="D34" s="119" t="s">
        <v>431</v>
      </c>
      <c r="E34" s="125">
        <v>15.2</v>
      </c>
      <c r="F34" s="143"/>
      <c r="G34" s="17"/>
      <c r="H34" s="18"/>
      <c r="I34" s="17"/>
      <c r="J34" s="17"/>
      <c r="K34" s="17"/>
      <c r="L34" s="17"/>
      <c r="M34" s="17"/>
      <c r="N34" s="17"/>
      <c r="O34" s="17"/>
      <c r="P34" s="19"/>
    </row>
    <row r="35" spans="1:16" s="33" customFormat="1" ht="30">
      <c r="A35" s="119">
        <v>13</v>
      </c>
      <c r="B35" s="119" t="s">
        <v>228</v>
      </c>
      <c r="C35" s="157" t="s">
        <v>243</v>
      </c>
      <c r="D35" s="155" t="s">
        <v>183</v>
      </c>
      <c r="E35" s="158">
        <v>103.02</v>
      </c>
      <c r="F35" s="143"/>
      <c r="G35" s="17"/>
      <c r="H35" s="18"/>
      <c r="I35" s="17"/>
      <c r="J35" s="17"/>
      <c r="K35" s="17"/>
      <c r="L35" s="17"/>
      <c r="M35" s="17"/>
      <c r="N35" s="17"/>
      <c r="O35" s="17"/>
      <c r="P35" s="19"/>
    </row>
    <row r="36" spans="1:16" s="33" customFormat="1" ht="15">
      <c r="A36" s="119">
        <v>14</v>
      </c>
      <c r="B36" s="119" t="s">
        <v>228</v>
      </c>
      <c r="C36" s="142" t="s">
        <v>244</v>
      </c>
      <c r="D36" s="155" t="s">
        <v>183</v>
      </c>
      <c r="E36" s="173">
        <v>86.9</v>
      </c>
      <c r="F36" s="143"/>
      <c r="G36" s="17"/>
      <c r="H36" s="18"/>
      <c r="I36" s="17"/>
      <c r="J36" s="17"/>
      <c r="K36" s="17"/>
      <c r="L36" s="17"/>
      <c r="M36" s="17"/>
      <c r="N36" s="17"/>
      <c r="O36" s="17"/>
      <c r="P36" s="19"/>
    </row>
    <row r="37" spans="1:16" s="33" customFormat="1" ht="15">
      <c r="A37" s="119"/>
      <c r="B37" s="119"/>
      <c r="C37" s="146" t="s">
        <v>245</v>
      </c>
      <c r="D37" s="119"/>
      <c r="E37" s="125"/>
      <c r="F37" s="143"/>
      <c r="G37" s="17"/>
      <c r="H37" s="18"/>
      <c r="I37" s="17"/>
      <c r="J37" s="17"/>
      <c r="K37" s="17"/>
      <c r="L37" s="17"/>
      <c r="M37" s="17"/>
      <c r="N37" s="17"/>
      <c r="O37" s="17"/>
      <c r="P37" s="19"/>
    </row>
    <row r="38" spans="1:16" s="33" customFormat="1" ht="60">
      <c r="A38" s="119">
        <v>15</v>
      </c>
      <c r="B38" s="119" t="s">
        <v>228</v>
      </c>
      <c r="C38" s="142" t="s">
        <v>246</v>
      </c>
      <c r="D38" s="119" t="s">
        <v>431</v>
      </c>
      <c r="E38" s="125">
        <v>5.46</v>
      </c>
      <c r="F38" s="143"/>
      <c r="G38" s="17"/>
      <c r="H38" s="18"/>
      <c r="I38" s="17"/>
      <c r="J38" s="17"/>
      <c r="K38" s="17"/>
      <c r="L38" s="17"/>
      <c r="M38" s="17"/>
      <c r="N38" s="17"/>
      <c r="O38" s="17"/>
      <c r="P38" s="19"/>
    </row>
    <row r="39" spans="1:16" s="33" customFormat="1" ht="30">
      <c r="A39" s="119">
        <v>16</v>
      </c>
      <c r="B39" s="119" t="s">
        <v>228</v>
      </c>
      <c r="C39" s="142" t="s">
        <v>247</v>
      </c>
      <c r="D39" s="119" t="s">
        <v>431</v>
      </c>
      <c r="E39" s="125">
        <v>6.5</v>
      </c>
      <c r="F39" s="143"/>
      <c r="G39" s="17"/>
      <c r="H39" s="18"/>
      <c r="I39" s="17"/>
      <c r="J39" s="17"/>
      <c r="K39" s="17"/>
      <c r="L39" s="17"/>
      <c r="M39" s="17"/>
      <c r="N39" s="17"/>
      <c r="O39" s="17"/>
      <c r="P39" s="19"/>
    </row>
    <row r="40" spans="1:16" s="33" customFormat="1" ht="15">
      <c r="A40" s="119"/>
      <c r="B40" s="119"/>
      <c r="C40" s="146" t="s">
        <v>248</v>
      </c>
      <c r="D40" s="119"/>
      <c r="E40" s="125"/>
      <c r="F40" s="143"/>
      <c r="G40" s="17"/>
      <c r="H40" s="18"/>
      <c r="I40" s="17"/>
      <c r="J40" s="17"/>
      <c r="K40" s="17"/>
      <c r="L40" s="17"/>
      <c r="M40" s="17"/>
      <c r="N40" s="17"/>
      <c r="O40" s="17"/>
      <c r="P40" s="19"/>
    </row>
    <row r="41" spans="1:16" s="33" customFormat="1" ht="30">
      <c r="A41" s="119">
        <v>17</v>
      </c>
      <c r="B41" s="119" t="s">
        <v>228</v>
      </c>
      <c r="C41" s="142" t="s">
        <v>249</v>
      </c>
      <c r="D41" s="119" t="s">
        <v>431</v>
      </c>
      <c r="E41" s="125">
        <v>5.46</v>
      </c>
      <c r="F41" s="143"/>
      <c r="G41" s="17"/>
      <c r="H41" s="18"/>
      <c r="I41" s="17"/>
      <c r="J41" s="17"/>
      <c r="K41" s="17"/>
      <c r="L41" s="17"/>
      <c r="M41" s="17"/>
      <c r="N41" s="17"/>
      <c r="O41" s="17"/>
      <c r="P41" s="19"/>
    </row>
    <row r="42" spans="1:16" s="33" customFormat="1" ht="30">
      <c r="A42" s="119">
        <v>18</v>
      </c>
      <c r="B42" s="119" t="s">
        <v>228</v>
      </c>
      <c r="C42" s="142" t="s">
        <v>247</v>
      </c>
      <c r="D42" s="119" t="s">
        <v>431</v>
      </c>
      <c r="E42" s="125">
        <v>6.5</v>
      </c>
      <c r="F42" s="143"/>
      <c r="G42" s="17"/>
      <c r="H42" s="18"/>
      <c r="I42" s="17"/>
      <c r="J42" s="17"/>
      <c r="K42" s="17"/>
      <c r="L42" s="17"/>
      <c r="M42" s="17"/>
      <c r="N42" s="17"/>
      <c r="O42" s="17"/>
      <c r="P42" s="19"/>
    </row>
    <row r="43" spans="1:16" s="33" customFormat="1" ht="15">
      <c r="A43" s="119"/>
      <c r="B43" s="119"/>
      <c r="C43" s="146" t="s">
        <v>250</v>
      </c>
      <c r="D43" s="119"/>
      <c r="E43" s="125"/>
      <c r="F43" s="143"/>
      <c r="G43" s="17"/>
      <c r="H43" s="18"/>
      <c r="I43" s="17"/>
      <c r="J43" s="17"/>
      <c r="K43" s="17"/>
      <c r="L43" s="17"/>
      <c r="M43" s="17"/>
      <c r="N43" s="17"/>
      <c r="O43" s="17"/>
      <c r="P43" s="19"/>
    </row>
    <row r="44" spans="1:16" s="33" customFormat="1" ht="30">
      <c r="A44" s="119">
        <v>19</v>
      </c>
      <c r="B44" s="119" t="s">
        <v>228</v>
      </c>
      <c r="C44" s="142" t="s">
        <v>251</v>
      </c>
      <c r="D44" s="119" t="s">
        <v>431</v>
      </c>
      <c r="E44" s="125">
        <v>5.46</v>
      </c>
      <c r="F44" s="143"/>
      <c r="G44" s="17"/>
      <c r="H44" s="18"/>
      <c r="I44" s="17"/>
      <c r="J44" s="17"/>
      <c r="K44" s="17"/>
      <c r="L44" s="17"/>
      <c r="M44" s="17"/>
      <c r="N44" s="17"/>
      <c r="O44" s="17"/>
      <c r="P44" s="19"/>
    </row>
    <row r="45" spans="1:16" s="33" customFormat="1" ht="30">
      <c r="A45" s="119">
        <v>20</v>
      </c>
      <c r="B45" s="119" t="s">
        <v>228</v>
      </c>
      <c r="C45" s="142" t="s">
        <v>247</v>
      </c>
      <c r="D45" s="119" t="s">
        <v>431</v>
      </c>
      <c r="E45" s="125">
        <v>6.5</v>
      </c>
      <c r="F45" s="143"/>
      <c r="G45" s="17"/>
      <c r="H45" s="18"/>
      <c r="I45" s="17"/>
      <c r="J45" s="17"/>
      <c r="K45" s="17"/>
      <c r="L45" s="17"/>
      <c r="M45" s="17"/>
      <c r="N45" s="17"/>
      <c r="O45" s="17"/>
      <c r="P45" s="19"/>
    </row>
    <row r="46" spans="1:16" s="33" customFormat="1" ht="60">
      <c r="A46" s="119">
        <v>21</v>
      </c>
      <c r="B46" s="119" t="s">
        <v>228</v>
      </c>
      <c r="C46" s="142" t="s">
        <v>252</v>
      </c>
      <c r="D46" s="119" t="s">
        <v>431</v>
      </c>
      <c r="E46" s="173">
        <v>194.7</v>
      </c>
      <c r="F46" s="143"/>
      <c r="G46" s="17"/>
      <c r="H46" s="18"/>
      <c r="I46" s="17"/>
      <c r="J46" s="17"/>
      <c r="K46" s="17"/>
      <c r="L46" s="17"/>
      <c r="M46" s="17"/>
      <c r="N46" s="17"/>
      <c r="O46" s="17"/>
      <c r="P46" s="19"/>
    </row>
    <row r="47" spans="1:16" s="33" customFormat="1" ht="30">
      <c r="A47" s="119">
        <v>22</v>
      </c>
      <c r="B47" s="119" t="s">
        <v>228</v>
      </c>
      <c r="C47" s="142" t="s">
        <v>253</v>
      </c>
      <c r="D47" s="119" t="s">
        <v>254</v>
      </c>
      <c r="E47" s="125">
        <f>E46/2</f>
        <v>97.35</v>
      </c>
      <c r="F47" s="143"/>
      <c r="G47" s="17"/>
      <c r="H47" s="18"/>
      <c r="I47" s="17"/>
      <c r="J47" s="17"/>
      <c r="K47" s="17"/>
      <c r="L47" s="17"/>
      <c r="M47" s="17"/>
      <c r="N47" s="17"/>
      <c r="O47" s="17"/>
      <c r="P47" s="19"/>
    </row>
    <row r="48" spans="1:16" s="33" customFormat="1" ht="15">
      <c r="A48" s="119">
        <v>23</v>
      </c>
      <c r="B48" s="119" t="s">
        <v>228</v>
      </c>
      <c r="C48" s="142" t="s">
        <v>255</v>
      </c>
      <c r="D48" s="119" t="s">
        <v>254</v>
      </c>
      <c r="E48" s="125">
        <f>+E47</f>
        <v>97.35</v>
      </c>
      <c r="F48" s="143"/>
      <c r="G48" s="17"/>
      <c r="H48" s="18"/>
      <c r="I48" s="17"/>
      <c r="J48" s="17"/>
      <c r="K48" s="17"/>
      <c r="L48" s="17"/>
      <c r="M48" s="17"/>
      <c r="N48" s="17"/>
      <c r="O48" s="17"/>
      <c r="P48" s="19"/>
    </row>
    <row r="49" spans="1:16" s="33" customFormat="1" ht="30">
      <c r="A49" s="119">
        <v>24</v>
      </c>
      <c r="B49" s="119" t="s">
        <v>228</v>
      </c>
      <c r="C49" s="142" t="s">
        <v>256</v>
      </c>
      <c r="D49" s="119" t="s">
        <v>254</v>
      </c>
      <c r="E49" s="125">
        <f>+E47</f>
        <v>97.35</v>
      </c>
      <c r="F49" s="143"/>
      <c r="G49" s="17"/>
      <c r="H49" s="18"/>
      <c r="I49" s="17"/>
      <c r="J49" s="17"/>
      <c r="K49" s="17"/>
      <c r="L49" s="17"/>
      <c r="M49" s="17"/>
      <c r="N49" s="17"/>
      <c r="O49" s="17"/>
      <c r="P49" s="19"/>
    </row>
    <row r="50" spans="1:16" s="33" customFormat="1" ht="15">
      <c r="A50" s="119">
        <v>25</v>
      </c>
      <c r="B50" s="119" t="s">
        <v>228</v>
      </c>
      <c r="C50" s="142" t="s">
        <v>257</v>
      </c>
      <c r="D50" s="119" t="s">
        <v>54</v>
      </c>
      <c r="E50" s="125">
        <v>98</v>
      </c>
      <c r="F50" s="143"/>
      <c r="G50" s="17"/>
      <c r="H50" s="18"/>
      <c r="I50" s="17"/>
      <c r="J50" s="17"/>
      <c r="K50" s="17"/>
      <c r="L50" s="17"/>
      <c r="M50" s="17"/>
      <c r="N50" s="17"/>
      <c r="O50" s="17"/>
      <c r="P50" s="19"/>
    </row>
    <row r="51" spans="1:16" s="33" customFormat="1" ht="45.75" thickBot="1">
      <c r="A51" s="119">
        <v>26</v>
      </c>
      <c r="B51" s="119" t="s">
        <v>228</v>
      </c>
      <c r="C51" s="142" t="s">
        <v>258</v>
      </c>
      <c r="D51" s="119" t="s">
        <v>254</v>
      </c>
      <c r="E51" s="125">
        <f>E47</f>
        <v>97.35</v>
      </c>
      <c r="F51" s="143"/>
      <c r="G51" s="17"/>
      <c r="H51" s="18"/>
      <c r="I51" s="17"/>
      <c r="J51" s="17"/>
      <c r="K51" s="17"/>
      <c r="L51" s="17"/>
      <c r="M51" s="17"/>
      <c r="N51" s="17"/>
      <c r="O51" s="17"/>
      <c r="P51" s="19"/>
    </row>
    <row r="52" spans="1:16" ht="15" thickBot="1">
      <c r="A52" s="262" t="s">
        <v>59</v>
      </c>
      <c r="B52" s="263"/>
      <c r="C52" s="263"/>
      <c r="D52" s="263"/>
      <c r="E52" s="263"/>
      <c r="F52" s="264"/>
      <c r="G52" s="264"/>
      <c r="H52" s="264"/>
      <c r="I52" s="264"/>
      <c r="J52" s="264"/>
      <c r="K52" s="265"/>
      <c r="L52" s="108"/>
      <c r="M52" s="108"/>
      <c r="N52" s="108"/>
      <c r="O52" s="108"/>
      <c r="P52" s="109"/>
    </row>
    <row r="53" spans="3:5" s="21" customFormat="1" ht="12.75">
      <c r="C53" s="22"/>
      <c r="D53" s="22"/>
      <c r="E53" s="103"/>
    </row>
    <row r="54" spans="1:15" s="21" customFormat="1" ht="12.75">
      <c r="A54" s="261" t="s">
        <v>56</v>
      </c>
      <c r="B54" s="261"/>
      <c r="C54" s="30"/>
      <c r="D54" s="266"/>
      <c r="E54" s="253"/>
      <c r="G54" s="261" t="s">
        <v>6</v>
      </c>
      <c r="H54" s="261"/>
      <c r="I54" s="267"/>
      <c r="J54" s="267"/>
      <c r="K54" s="267"/>
      <c r="L54" s="267"/>
      <c r="M54" s="267"/>
      <c r="N54" s="268"/>
      <c r="O54" s="261"/>
    </row>
    <row r="55" spans="3:11" s="21" customFormat="1" ht="12.75">
      <c r="C55" s="31" t="s">
        <v>26</v>
      </c>
      <c r="D55" s="22"/>
      <c r="E55" s="22"/>
      <c r="K55" s="31" t="s">
        <v>26</v>
      </c>
    </row>
    <row r="56" spans="3:5" s="21" customFormat="1" ht="12.75">
      <c r="C56" s="22"/>
      <c r="D56" s="22"/>
      <c r="E56" s="22"/>
    </row>
    <row r="57" spans="1:8" s="21" customFormat="1" ht="12.75">
      <c r="A57" s="261" t="s">
        <v>5</v>
      </c>
      <c r="B57" s="261"/>
      <c r="C57" s="22"/>
      <c r="D57" s="22"/>
      <c r="E57" s="22"/>
      <c r="G57" s="261" t="s">
        <v>5</v>
      </c>
      <c r="H57" s="261"/>
    </row>
    <row r="58" spans="3:5" s="21" customFormat="1" ht="12.75">
      <c r="C58" s="22"/>
      <c r="D58" s="22"/>
      <c r="E58" s="22"/>
    </row>
    <row r="59" spans="3:5" s="21" customFormat="1" ht="12.75">
      <c r="C59" s="22"/>
      <c r="D59" s="22"/>
      <c r="E59" s="22"/>
    </row>
    <row r="60" spans="3:5" s="21" customFormat="1" ht="12.75">
      <c r="C60" s="22"/>
      <c r="D60" s="22"/>
      <c r="E60" s="22"/>
    </row>
    <row r="61" spans="3:5" s="21" customFormat="1" ht="12.75">
      <c r="C61" s="22"/>
      <c r="D61" s="22"/>
      <c r="E61" s="22"/>
    </row>
    <row r="62" spans="3:5" s="21" customFormat="1" ht="12.75">
      <c r="C62" s="22"/>
      <c r="D62" s="22"/>
      <c r="E62" s="22"/>
    </row>
    <row r="63" spans="3:5" s="21" customFormat="1" ht="12.75">
      <c r="C63" s="22"/>
      <c r="D63" s="22"/>
      <c r="E63" s="22"/>
    </row>
    <row r="64" spans="3:5" s="21" customFormat="1" ht="12.75">
      <c r="C64" s="22"/>
      <c r="D64" s="22"/>
      <c r="E64" s="22"/>
    </row>
    <row r="65" spans="3:5" s="21" customFormat="1" ht="12.75">
      <c r="C65" s="22"/>
      <c r="D65" s="22"/>
      <c r="E65" s="22"/>
    </row>
    <row r="66" spans="3:5" s="21" customFormat="1" ht="12.75">
      <c r="C66" s="22"/>
      <c r="D66" s="22"/>
      <c r="E66" s="22"/>
    </row>
    <row r="67" spans="3:5" s="21" customFormat="1" ht="12.75">
      <c r="C67" s="22"/>
      <c r="D67" s="22"/>
      <c r="E67" s="22"/>
    </row>
    <row r="68" spans="3:5" s="21" customFormat="1" ht="12.75">
      <c r="C68" s="22"/>
      <c r="D68" s="22"/>
      <c r="E68" s="22"/>
    </row>
    <row r="69" spans="3:5" s="21" customFormat="1" ht="12.75">
      <c r="C69" s="22"/>
      <c r="D69" s="22"/>
      <c r="E69" s="22"/>
    </row>
    <row r="70" spans="3:5" s="21" customFormat="1" ht="12.75">
      <c r="C70" s="22"/>
      <c r="D70" s="22"/>
      <c r="E70" s="22"/>
    </row>
    <row r="71" spans="3:5" s="21" customFormat="1" ht="12.75">
      <c r="C71" s="22"/>
      <c r="D71" s="22"/>
      <c r="E71" s="22"/>
    </row>
    <row r="72" spans="3:5" s="21" customFormat="1" ht="12.75">
      <c r="C72" s="22"/>
      <c r="D72" s="22"/>
      <c r="E72" s="22"/>
    </row>
    <row r="73" spans="3:5" s="21" customFormat="1" ht="12.75">
      <c r="C73" s="22"/>
      <c r="D73" s="22"/>
      <c r="E73" s="22"/>
    </row>
    <row r="74" spans="3:5" s="21" customFormat="1" ht="12.75">
      <c r="C74" s="22"/>
      <c r="D74" s="22"/>
      <c r="E74" s="22"/>
    </row>
    <row r="75" spans="3:5" s="21" customFormat="1" ht="12.75">
      <c r="C75" s="22"/>
      <c r="D75" s="22"/>
      <c r="E75" s="22"/>
    </row>
    <row r="76" spans="3:5" s="21" customFormat="1" ht="12.75">
      <c r="C76" s="22"/>
      <c r="D76" s="22"/>
      <c r="E76" s="22"/>
    </row>
    <row r="77" spans="3:5" s="21" customFormat="1" ht="12.75">
      <c r="C77" s="22"/>
      <c r="D77" s="22"/>
      <c r="E77" s="22"/>
    </row>
    <row r="78" spans="3:5" s="21" customFormat="1" ht="12.75">
      <c r="C78" s="22"/>
      <c r="D78" s="22"/>
      <c r="E78" s="22"/>
    </row>
    <row r="79" spans="3:5" s="21" customFormat="1" ht="12.75">
      <c r="C79" s="22"/>
      <c r="D79" s="22"/>
      <c r="E79" s="22"/>
    </row>
    <row r="80" spans="3:5" s="21" customFormat="1" ht="12.75">
      <c r="C80" s="22"/>
      <c r="D80" s="22"/>
      <c r="E80" s="22"/>
    </row>
    <row r="81" spans="3:5" s="21" customFormat="1" ht="12.75">
      <c r="C81" s="22"/>
      <c r="D81" s="22"/>
      <c r="E81" s="22"/>
    </row>
    <row r="82" spans="3:5" s="21" customFormat="1" ht="12.75">
      <c r="C82" s="22"/>
      <c r="D82" s="22"/>
      <c r="E82" s="22"/>
    </row>
    <row r="83" spans="3:5" s="21" customFormat="1" ht="12.75">
      <c r="C83" s="22"/>
      <c r="D83" s="22"/>
      <c r="E83" s="22"/>
    </row>
    <row r="84" spans="3:5" s="21" customFormat="1" ht="12.75">
      <c r="C84" s="22"/>
      <c r="D84" s="22"/>
      <c r="E84" s="22"/>
    </row>
    <row r="85" spans="3:5" s="21" customFormat="1" ht="12.75">
      <c r="C85" s="22"/>
      <c r="D85" s="22"/>
      <c r="E85" s="22"/>
    </row>
    <row r="86" spans="3:5" s="21" customFormat="1" ht="12.75">
      <c r="C86" s="22"/>
      <c r="D86" s="22"/>
      <c r="E86" s="22"/>
    </row>
    <row r="87" spans="3:5" s="21" customFormat="1" ht="12.75">
      <c r="C87" s="22"/>
      <c r="D87" s="22"/>
      <c r="E87" s="22"/>
    </row>
    <row r="88" spans="3:5" s="21" customFormat="1" ht="12.75">
      <c r="C88" s="22"/>
      <c r="D88" s="22"/>
      <c r="E88" s="22"/>
    </row>
    <row r="89" spans="3:5" s="21" customFormat="1" ht="12.75">
      <c r="C89" s="22"/>
      <c r="D89" s="22"/>
      <c r="E89" s="22"/>
    </row>
    <row r="90" spans="3:5" s="21" customFormat="1" ht="12.75">
      <c r="C90" s="22"/>
      <c r="D90" s="22"/>
      <c r="E90" s="22"/>
    </row>
    <row r="91" spans="3:5" s="21" customFormat="1" ht="12.75">
      <c r="C91" s="22"/>
      <c r="D91" s="22"/>
      <c r="E91" s="22"/>
    </row>
    <row r="92" spans="3:5" s="21" customFormat="1" ht="12.75">
      <c r="C92" s="22"/>
      <c r="D92" s="22"/>
      <c r="E92" s="22"/>
    </row>
    <row r="93" spans="3:5" s="21" customFormat="1" ht="12.75">
      <c r="C93" s="22"/>
      <c r="D93" s="22"/>
      <c r="E93" s="22"/>
    </row>
    <row r="94" spans="3:5" s="21" customFormat="1" ht="12.75">
      <c r="C94" s="22"/>
      <c r="D94" s="22"/>
      <c r="E94" s="22"/>
    </row>
    <row r="95" spans="3:5" s="21" customFormat="1" ht="12.75">
      <c r="C95" s="22"/>
      <c r="D95" s="22"/>
      <c r="E95" s="22"/>
    </row>
    <row r="96" spans="3:5" s="21" customFormat="1" ht="12.75">
      <c r="C96" s="22"/>
      <c r="D96" s="22"/>
      <c r="E96" s="22"/>
    </row>
    <row r="97" spans="3:5" s="21" customFormat="1" ht="12.75">
      <c r="C97" s="22"/>
      <c r="D97" s="22"/>
      <c r="E97" s="22"/>
    </row>
    <row r="98" spans="3:5" s="21" customFormat="1" ht="12.75">
      <c r="C98" s="22"/>
      <c r="D98" s="22"/>
      <c r="E98" s="22"/>
    </row>
    <row r="99" spans="3:5" s="21" customFormat="1" ht="12.75">
      <c r="C99" s="22"/>
      <c r="D99" s="22"/>
      <c r="E99" s="22"/>
    </row>
    <row r="100" spans="3:5" s="21" customFormat="1" ht="12.75">
      <c r="C100" s="22"/>
      <c r="D100" s="22"/>
      <c r="E100" s="22"/>
    </row>
    <row r="101" spans="3:5" s="21" customFormat="1" ht="12.75">
      <c r="C101" s="22"/>
      <c r="D101" s="22"/>
      <c r="E101" s="22"/>
    </row>
    <row r="102" spans="3:5" s="21" customFormat="1" ht="12.75">
      <c r="C102" s="22"/>
      <c r="D102" s="22"/>
      <c r="E102" s="22"/>
    </row>
    <row r="103" spans="3:5" s="21" customFormat="1" ht="12.75">
      <c r="C103" s="22"/>
      <c r="D103" s="22"/>
      <c r="E103" s="22"/>
    </row>
    <row r="104" spans="3:5" s="21" customFormat="1" ht="12.75">
      <c r="C104" s="22"/>
      <c r="D104" s="22"/>
      <c r="E104" s="22"/>
    </row>
    <row r="105" spans="3:5" s="21" customFormat="1" ht="12.75">
      <c r="C105" s="22"/>
      <c r="D105" s="22"/>
      <c r="E105" s="22"/>
    </row>
    <row r="106" spans="3:5" s="21" customFormat="1" ht="12.75">
      <c r="C106" s="22"/>
      <c r="D106" s="22"/>
      <c r="E106" s="22"/>
    </row>
    <row r="107" spans="3:5" s="21" customFormat="1" ht="12.75">
      <c r="C107" s="22"/>
      <c r="D107" s="22"/>
      <c r="E107" s="22"/>
    </row>
    <row r="108" spans="3:5" s="21" customFormat="1" ht="12.75">
      <c r="C108" s="22"/>
      <c r="D108" s="22"/>
      <c r="E108" s="22"/>
    </row>
    <row r="109" spans="3:5" s="21" customFormat="1" ht="12.75">
      <c r="C109" s="22"/>
      <c r="D109" s="22"/>
      <c r="E109" s="22"/>
    </row>
    <row r="110" spans="3:5" s="21" customFormat="1" ht="12.75">
      <c r="C110" s="22"/>
      <c r="D110" s="22"/>
      <c r="E110" s="22"/>
    </row>
    <row r="111" spans="3:5" s="21" customFormat="1" ht="12.75">
      <c r="C111" s="22"/>
      <c r="D111" s="22"/>
      <c r="E111" s="22"/>
    </row>
    <row r="112" spans="3:5" s="21" customFormat="1" ht="12.75">
      <c r="C112" s="22"/>
      <c r="D112" s="22"/>
      <c r="E112" s="22"/>
    </row>
    <row r="113" spans="3:5" s="21" customFormat="1" ht="12.75">
      <c r="C113" s="22"/>
      <c r="D113" s="22"/>
      <c r="E113" s="22"/>
    </row>
    <row r="114" spans="3:5" s="21" customFormat="1" ht="12.75">
      <c r="C114" s="22"/>
      <c r="D114" s="22"/>
      <c r="E114" s="22"/>
    </row>
    <row r="115" spans="3:5" s="21" customFormat="1" ht="12.75">
      <c r="C115" s="22"/>
      <c r="D115" s="22"/>
      <c r="E115" s="22"/>
    </row>
    <row r="116" spans="3:5" s="21" customFormat="1" ht="12.75">
      <c r="C116" s="22"/>
      <c r="D116" s="22"/>
      <c r="E116" s="22"/>
    </row>
    <row r="117" spans="3:5" s="21" customFormat="1" ht="12.75">
      <c r="C117" s="22"/>
      <c r="D117" s="22"/>
      <c r="E117" s="22"/>
    </row>
    <row r="118" spans="3:5" s="21" customFormat="1" ht="12.75">
      <c r="C118" s="22"/>
      <c r="D118" s="22"/>
      <c r="E118" s="22"/>
    </row>
    <row r="119" spans="3:5" s="21" customFormat="1" ht="12.75">
      <c r="C119" s="22"/>
      <c r="D119" s="22"/>
      <c r="E119" s="22"/>
    </row>
    <row r="120" spans="3:5" s="21" customFormat="1" ht="12.75">
      <c r="C120" s="22"/>
      <c r="D120" s="22"/>
      <c r="E120" s="22"/>
    </row>
    <row r="121" spans="3:5" s="21" customFormat="1" ht="12.75">
      <c r="C121" s="22"/>
      <c r="D121" s="22"/>
      <c r="E121" s="22"/>
    </row>
    <row r="122" spans="3:5" s="21" customFormat="1" ht="12.75">
      <c r="C122" s="22"/>
      <c r="D122" s="22"/>
      <c r="E122" s="22"/>
    </row>
    <row r="123" spans="3:5" s="21" customFormat="1" ht="12.75">
      <c r="C123" s="22"/>
      <c r="D123" s="22"/>
      <c r="E123" s="22"/>
    </row>
    <row r="124" spans="3:5" s="21" customFormat="1" ht="12.75">
      <c r="C124" s="22"/>
      <c r="D124" s="22"/>
      <c r="E124" s="22"/>
    </row>
    <row r="125" spans="3:5" s="21" customFormat="1" ht="12.75">
      <c r="C125" s="22"/>
      <c r="D125" s="22"/>
      <c r="E125" s="22"/>
    </row>
    <row r="126" spans="3:5" s="21" customFormat="1" ht="12.75">
      <c r="C126" s="22"/>
      <c r="D126" s="22"/>
      <c r="E126" s="22"/>
    </row>
    <row r="127" spans="3:5" s="21" customFormat="1" ht="12.75">
      <c r="C127" s="22"/>
      <c r="D127" s="22"/>
      <c r="E127" s="22"/>
    </row>
    <row r="128" spans="3:5" s="21" customFormat="1" ht="12.75">
      <c r="C128" s="22"/>
      <c r="D128" s="22"/>
      <c r="E128" s="22"/>
    </row>
    <row r="129" spans="3:5" s="21" customFormat="1" ht="12.75">
      <c r="C129" s="22"/>
      <c r="D129" s="22"/>
      <c r="E129" s="22"/>
    </row>
    <row r="130" spans="3:5" s="21" customFormat="1" ht="12.75">
      <c r="C130" s="22"/>
      <c r="D130" s="22"/>
      <c r="E130" s="22"/>
    </row>
    <row r="131" spans="3:5" s="21" customFormat="1" ht="12.75">
      <c r="C131" s="22"/>
      <c r="D131" s="22"/>
      <c r="E131" s="22"/>
    </row>
    <row r="132" spans="3:5" s="21" customFormat="1" ht="12.75">
      <c r="C132" s="22"/>
      <c r="D132" s="22"/>
      <c r="E132" s="22"/>
    </row>
    <row r="133" spans="3:5" s="21" customFormat="1" ht="12.75">
      <c r="C133" s="22"/>
      <c r="D133" s="22"/>
      <c r="E133" s="22"/>
    </row>
    <row r="134" spans="3:5" s="21" customFormat="1" ht="12.75">
      <c r="C134" s="22"/>
      <c r="D134" s="22"/>
      <c r="E134" s="22"/>
    </row>
    <row r="135" spans="3:5" s="21" customFormat="1" ht="12.75">
      <c r="C135" s="22"/>
      <c r="D135" s="22"/>
      <c r="E135" s="22"/>
    </row>
    <row r="136" spans="3:5" s="21" customFormat="1" ht="12.75">
      <c r="C136" s="22"/>
      <c r="D136" s="22"/>
      <c r="E136" s="22"/>
    </row>
    <row r="137" spans="3:5" s="21" customFormat="1" ht="12.75">
      <c r="C137" s="22"/>
      <c r="D137" s="22"/>
      <c r="E137" s="22"/>
    </row>
    <row r="138" spans="3:5" s="21" customFormat="1" ht="12.75">
      <c r="C138" s="22"/>
      <c r="D138" s="22"/>
      <c r="E138" s="22"/>
    </row>
    <row r="139" spans="3:5" s="21" customFormat="1" ht="12.75">
      <c r="C139" s="22"/>
      <c r="D139" s="22"/>
      <c r="E139" s="22"/>
    </row>
    <row r="140" spans="3:5" s="21" customFormat="1" ht="12.75">
      <c r="C140" s="22"/>
      <c r="D140" s="22"/>
      <c r="E140" s="22"/>
    </row>
    <row r="141" spans="3:5" s="21" customFormat="1" ht="12.75">
      <c r="C141" s="22"/>
      <c r="D141" s="22"/>
      <c r="E141" s="22"/>
    </row>
    <row r="142" spans="3:5" s="21" customFormat="1" ht="12.75">
      <c r="C142" s="22"/>
      <c r="D142" s="22"/>
      <c r="E142" s="22"/>
    </row>
    <row r="143" spans="3:5" s="21" customFormat="1" ht="12.75">
      <c r="C143" s="22"/>
      <c r="D143" s="22"/>
      <c r="E143" s="22"/>
    </row>
    <row r="144" spans="3:5" s="21" customFormat="1" ht="12.75">
      <c r="C144" s="22"/>
      <c r="D144" s="22"/>
      <c r="E144" s="22"/>
    </row>
    <row r="145" spans="3:5" s="21" customFormat="1" ht="12.75">
      <c r="C145" s="22"/>
      <c r="D145" s="22"/>
      <c r="E145" s="22"/>
    </row>
    <row r="146" spans="3:5" s="21" customFormat="1" ht="12.75">
      <c r="C146" s="22"/>
      <c r="D146" s="22"/>
      <c r="E146" s="22"/>
    </row>
    <row r="147" spans="3:5" s="21" customFormat="1" ht="12.75">
      <c r="C147" s="22"/>
      <c r="D147" s="22"/>
      <c r="E147" s="22"/>
    </row>
    <row r="148" spans="3:5" s="21" customFormat="1" ht="12.75">
      <c r="C148" s="22"/>
      <c r="D148" s="22"/>
      <c r="E148" s="22"/>
    </row>
    <row r="149" spans="3:5" s="21" customFormat="1" ht="12.75">
      <c r="C149" s="22"/>
      <c r="D149" s="22"/>
      <c r="E149" s="22"/>
    </row>
    <row r="150" spans="3:5" s="21" customFormat="1" ht="12.75">
      <c r="C150" s="22"/>
      <c r="D150" s="22"/>
      <c r="E150" s="22"/>
    </row>
    <row r="151" spans="3:5" s="21" customFormat="1" ht="12.75">
      <c r="C151" s="22"/>
      <c r="D151" s="22"/>
      <c r="E151" s="22"/>
    </row>
    <row r="152" spans="3:5" s="21" customFormat="1" ht="12.75">
      <c r="C152" s="22"/>
      <c r="D152" s="22"/>
      <c r="E152" s="22"/>
    </row>
    <row r="153" spans="3:5" s="21" customFormat="1" ht="12.75">
      <c r="C153" s="22"/>
      <c r="D153" s="22"/>
      <c r="E153" s="22"/>
    </row>
    <row r="154" spans="3:5" s="21" customFormat="1" ht="12.75">
      <c r="C154" s="22"/>
      <c r="D154" s="22"/>
      <c r="E154" s="22"/>
    </row>
    <row r="155" spans="3:5" s="21" customFormat="1" ht="12.75">
      <c r="C155" s="22"/>
      <c r="D155" s="22"/>
      <c r="E155" s="22"/>
    </row>
    <row r="156" spans="3:5" s="21" customFormat="1" ht="12.75">
      <c r="C156" s="22"/>
      <c r="D156" s="22"/>
      <c r="E156" s="22"/>
    </row>
    <row r="157" spans="3:5" s="21" customFormat="1" ht="12.75">
      <c r="C157" s="22"/>
      <c r="D157" s="22"/>
      <c r="E157" s="22"/>
    </row>
    <row r="158" spans="3:5" s="21" customFormat="1" ht="12.75">
      <c r="C158" s="22"/>
      <c r="D158" s="22"/>
      <c r="E158" s="22"/>
    </row>
    <row r="159" spans="3:5" s="21" customFormat="1" ht="12.75">
      <c r="C159" s="22"/>
      <c r="D159" s="22"/>
      <c r="E159" s="22"/>
    </row>
    <row r="160" spans="3:5" s="21" customFormat="1" ht="12.75">
      <c r="C160" s="22"/>
      <c r="D160" s="22"/>
      <c r="E160" s="22"/>
    </row>
    <row r="161" spans="3:5" s="21" customFormat="1" ht="12.75">
      <c r="C161" s="22"/>
      <c r="D161" s="22"/>
      <c r="E161" s="22"/>
    </row>
    <row r="162" spans="3:5" s="21" customFormat="1" ht="12.75">
      <c r="C162" s="22"/>
      <c r="D162" s="22"/>
      <c r="E162" s="22"/>
    </row>
    <row r="163" spans="3:5" s="21" customFormat="1" ht="12.75">
      <c r="C163" s="22"/>
      <c r="D163" s="22"/>
      <c r="E163" s="22"/>
    </row>
    <row r="164" spans="3:5" s="21" customFormat="1" ht="12.75">
      <c r="C164" s="22"/>
      <c r="D164" s="22"/>
      <c r="E164" s="22"/>
    </row>
    <row r="165" spans="3:5" s="21" customFormat="1" ht="12.75">
      <c r="C165" s="22"/>
      <c r="D165" s="22"/>
      <c r="E165" s="22"/>
    </row>
    <row r="166" spans="3:5" s="21" customFormat="1" ht="12.75">
      <c r="C166" s="22"/>
      <c r="D166" s="22"/>
      <c r="E166" s="22"/>
    </row>
    <row r="167" spans="3:5" s="21" customFormat="1" ht="12.75">
      <c r="C167" s="22"/>
      <c r="D167" s="22"/>
      <c r="E167" s="22"/>
    </row>
    <row r="168" spans="3:5" s="21" customFormat="1" ht="12.75">
      <c r="C168" s="22"/>
      <c r="D168" s="22"/>
      <c r="E168" s="22"/>
    </row>
    <row r="169" spans="3:5" s="21" customFormat="1" ht="12.75">
      <c r="C169" s="22"/>
      <c r="D169" s="22"/>
      <c r="E169" s="22"/>
    </row>
    <row r="170" spans="3:5" s="21" customFormat="1" ht="12.75">
      <c r="C170" s="22"/>
      <c r="D170" s="22"/>
      <c r="E170" s="22"/>
    </row>
    <row r="171" spans="3:5" s="21" customFormat="1" ht="12.75">
      <c r="C171" s="22"/>
      <c r="D171" s="22"/>
      <c r="E171" s="22"/>
    </row>
    <row r="172" spans="3:5" s="21" customFormat="1" ht="12.75">
      <c r="C172" s="22"/>
      <c r="D172" s="22"/>
      <c r="E172" s="22"/>
    </row>
    <row r="173" spans="3:5" s="21" customFormat="1" ht="12.75">
      <c r="C173" s="22"/>
      <c r="D173" s="22"/>
      <c r="E173" s="22"/>
    </row>
    <row r="174" spans="3:5" s="21" customFormat="1" ht="12.75">
      <c r="C174" s="22"/>
      <c r="D174" s="22"/>
      <c r="E174" s="22"/>
    </row>
    <row r="175" spans="3:5" s="21" customFormat="1" ht="12.75">
      <c r="C175" s="22"/>
      <c r="D175" s="22"/>
      <c r="E175" s="22"/>
    </row>
    <row r="176" spans="3:5" s="21" customFormat="1" ht="12.75">
      <c r="C176" s="22"/>
      <c r="D176" s="22"/>
      <c r="E176" s="22"/>
    </row>
    <row r="177" spans="3:5" s="21" customFormat="1" ht="12.75">
      <c r="C177" s="22"/>
      <c r="D177" s="22"/>
      <c r="E177" s="22"/>
    </row>
    <row r="178" spans="3:5" s="21" customFormat="1" ht="12.75">
      <c r="C178" s="22"/>
      <c r="D178" s="22"/>
      <c r="E178" s="22"/>
    </row>
    <row r="179" spans="3:5" s="21" customFormat="1" ht="12.75">
      <c r="C179" s="22"/>
      <c r="D179" s="22"/>
      <c r="E179" s="22"/>
    </row>
    <row r="180" spans="3:5" s="21" customFormat="1" ht="12.75">
      <c r="C180" s="22"/>
      <c r="D180" s="22"/>
      <c r="E180" s="22"/>
    </row>
    <row r="181" spans="3:5" s="21" customFormat="1" ht="12.75">
      <c r="C181" s="22"/>
      <c r="D181" s="22"/>
      <c r="E181" s="22"/>
    </row>
    <row r="182" spans="3:5" s="21" customFormat="1" ht="12.75">
      <c r="C182" s="22"/>
      <c r="D182" s="22"/>
      <c r="E182" s="22"/>
    </row>
    <row r="183" spans="3:5" s="21" customFormat="1" ht="12.75">
      <c r="C183" s="22"/>
      <c r="D183" s="22"/>
      <c r="E183" s="22"/>
    </row>
    <row r="184" spans="3:5" s="21" customFormat="1" ht="12.75">
      <c r="C184" s="22"/>
      <c r="D184" s="22"/>
      <c r="E184" s="22"/>
    </row>
    <row r="185" spans="3:5" s="21" customFormat="1" ht="12.75">
      <c r="C185" s="22"/>
      <c r="D185" s="22"/>
      <c r="E185" s="22"/>
    </row>
    <row r="186" spans="3:5" s="21" customFormat="1" ht="12.75">
      <c r="C186" s="22"/>
      <c r="D186" s="22"/>
      <c r="E186" s="22"/>
    </row>
    <row r="187" spans="3:5" s="21" customFormat="1" ht="12.75">
      <c r="C187" s="22"/>
      <c r="D187" s="22"/>
      <c r="E187" s="22"/>
    </row>
    <row r="188" spans="3:5" s="21" customFormat="1" ht="12.75">
      <c r="C188" s="22"/>
      <c r="D188" s="22"/>
      <c r="E188" s="22"/>
    </row>
    <row r="189" spans="3:5" s="21" customFormat="1" ht="12.75">
      <c r="C189" s="22"/>
      <c r="D189" s="22"/>
      <c r="E189" s="22"/>
    </row>
    <row r="190" spans="3:5" s="21" customFormat="1" ht="12.75">
      <c r="C190" s="22"/>
      <c r="D190" s="22"/>
      <c r="E190" s="22"/>
    </row>
    <row r="191" spans="3:5" s="21" customFormat="1" ht="12.75">
      <c r="C191" s="22"/>
      <c r="D191" s="22"/>
      <c r="E191" s="22"/>
    </row>
    <row r="192" spans="3:5" s="21" customFormat="1" ht="12.75">
      <c r="C192" s="22"/>
      <c r="D192" s="22"/>
      <c r="E192" s="22"/>
    </row>
    <row r="193" spans="3:5" s="21" customFormat="1" ht="12.75">
      <c r="C193" s="22"/>
      <c r="D193" s="22"/>
      <c r="E193" s="22"/>
    </row>
    <row r="194" spans="3:5" s="21" customFormat="1" ht="12.75">
      <c r="C194" s="22"/>
      <c r="D194" s="22"/>
      <c r="E194" s="22"/>
    </row>
    <row r="195" spans="3:5" s="21" customFormat="1" ht="12.75">
      <c r="C195" s="22"/>
      <c r="D195" s="22"/>
      <c r="E195" s="22"/>
    </row>
    <row r="196" spans="3:5" s="21" customFormat="1" ht="12.75">
      <c r="C196" s="22"/>
      <c r="D196" s="22"/>
      <c r="E196" s="22"/>
    </row>
    <row r="197" spans="3:5" s="21" customFormat="1" ht="12.75">
      <c r="C197" s="22"/>
      <c r="D197" s="22"/>
      <c r="E197" s="22"/>
    </row>
    <row r="198" spans="3:5" s="21" customFormat="1" ht="12.75">
      <c r="C198" s="22"/>
      <c r="D198" s="22"/>
      <c r="E198" s="22"/>
    </row>
    <row r="199" spans="3:5" s="21" customFormat="1" ht="12.75">
      <c r="C199" s="22"/>
      <c r="D199" s="22"/>
      <c r="E199" s="22"/>
    </row>
    <row r="200" spans="3:5" s="21" customFormat="1" ht="12.75">
      <c r="C200" s="22"/>
      <c r="D200" s="22"/>
      <c r="E200" s="22"/>
    </row>
    <row r="201" spans="3:5" s="21" customFormat="1" ht="12.75">
      <c r="C201" s="22"/>
      <c r="D201" s="22"/>
      <c r="E201" s="22"/>
    </row>
    <row r="202" spans="3:5" s="21" customFormat="1" ht="12.75">
      <c r="C202" s="22"/>
      <c r="D202" s="22"/>
      <c r="E202" s="22"/>
    </row>
    <row r="203" spans="3:5" s="21" customFormat="1" ht="12.75">
      <c r="C203" s="22"/>
      <c r="D203" s="22"/>
      <c r="E203" s="22"/>
    </row>
    <row r="204" spans="3:5" s="21" customFormat="1" ht="12.75">
      <c r="C204" s="22"/>
      <c r="D204" s="22"/>
      <c r="E204" s="22"/>
    </row>
    <row r="205" spans="3:5" s="21" customFormat="1" ht="12.75">
      <c r="C205" s="22"/>
      <c r="D205" s="22"/>
      <c r="E205" s="22"/>
    </row>
    <row r="206" spans="3:5" s="21" customFormat="1" ht="12.75">
      <c r="C206" s="22"/>
      <c r="D206" s="22"/>
      <c r="E206" s="22"/>
    </row>
    <row r="207" spans="3:5" s="21" customFormat="1" ht="12.75">
      <c r="C207" s="22"/>
      <c r="D207" s="22"/>
      <c r="E207" s="22"/>
    </row>
    <row r="208" spans="3:5" s="21" customFormat="1" ht="12.75">
      <c r="C208" s="22"/>
      <c r="D208" s="22"/>
      <c r="E208" s="22"/>
    </row>
    <row r="209" spans="3:5" s="21" customFormat="1" ht="12.75">
      <c r="C209" s="22"/>
      <c r="D209" s="22"/>
      <c r="E209" s="22"/>
    </row>
    <row r="210" spans="3:5" s="21" customFormat="1" ht="12.75">
      <c r="C210" s="22"/>
      <c r="D210" s="22"/>
      <c r="E210" s="22"/>
    </row>
    <row r="211" spans="3:5" s="21" customFormat="1" ht="12.75">
      <c r="C211" s="22"/>
      <c r="D211" s="22"/>
      <c r="E211" s="22"/>
    </row>
    <row r="212" spans="3:5" s="21" customFormat="1" ht="12.75">
      <c r="C212" s="22"/>
      <c r="D212" s="22"/>
      <c r="E212" s="22"/>
    </row>
    <row r="213" spans="3:5" s="21" customFormat="1" ht="12.75">
      <c r="C213" s="22"/>
      <c r="D213" s="22"/>
      <c r="E213" s="22"/>
    </row>
    <row r="214" spans="3:5" s="21" customFormat="1" ht="12.75">
      <c r="C214" s="22"/>
      <c r="D214" s="22"/>
      <c r="E214" s="22"/>
    </row>
    <row r="215" spans="3:5" s="21" customFormat="1" ht="12.75">
      <c r="C215" s="22"/>
      <c r="D215" s="22"/>
      <c r="E215" s="22"/>
    </row>
    <row r="216" spans="3:5" s="21" customFormat="1" ht="12.75">
      <c r="C216" s="22"/>
      <c r="D216" s="22"/>
      <c r="E216" s="22"/>
    </row>
    <row r="217" spans="3:5" s="21" customFormat="1" ht="12.75">
      <c r="C217" s="22"/>
      <c r="D217" s="22"/>
      <c r="E217" s="22"/>
    </row>
    <row r="218" spans="3:5" s="21" customFormat="1" ht="12.75">
      <c r="C218" s="22"/>
      <c r="D218" s="22"/>
      <c r="E218" s="22"/>
    </row>
    <row r="219" spans="3:5" s="21" customFormat="1" ht="12.75">
      <c r="C219" s="22"/>
      <c r="D219" s="22"/>
      <c r="E219" s="22"/>
    </row>
    <row r="220" spans="3:5" s="21" customFormat="1" ht="12.75">
      <c r="C220" s="22"/>
      <c r="D220" s="22"/>
      <c r="E220" s="22"/>
    </row>
    <row r="221" spans="3:5" s="21" customFormat="1" ht="12.75">
      <c r="C221" s="22"/>
      <c r="D221" s="22"/>
      <c r="E221" s="22"/>
    </row>
    <row r="222" spans="3:5" s="21" customFormat="1" ht="12.75">
      <c r="C222" s="22"/>
      <c r="D222" s="22"/>
      <c r="E222" s="22"/>
    </row>
    <row r="223" spans="3:5" s="21" customFormat="1" ht="12.75">
      <c r="C223" s="22"/>
      <c r="D223" s="22"/>
      <c r="E223" s="22"/>
    </row>
    <row r="224" spans="3:5" s="21" customFormat="1" ht="12.75">
      <c r="C224" s="22"/>
      <c r="D224" s="22"/>
      <c r="E224" s="22"/>
    </row>
    <row r="225" spans="3:5" s="21" customFormat="1" ht="12.75">
      <c r="C225" s="22"/>
      <c r="D225" s="22"/>
      <c r="E225" s="22"/>
    </row>
    <row r="226" spans="3:5" s="21" customFormat="1" ht="12.75">
      <c r="C226" s="22"/>
      <c r="D226" s="22"/>
      <c r="E226" s="22"/>
    </row>
    <row r="227" spans="3:5" s="21" customFormat="1" ht="12.75">
      <c r="C227" s="22"/>
      <c r="D227" s="22"/>
      <c r="E227" s="22"/>
    </row>
    <row r="228" spans="3:5" s="21" customFormat="1" ht="12.75">
      <c r="C228" s="22"/>
      <c r="D228" s="22"/>
      <c r="E228" s="22"/>
    </row>
    <row r="229" spans="3:5" s="21" customFormat="1" ht="12.75">
      <c r="C229" s="22"/>
      <c r="D229" s="22"/>
      <c r="E229" s="22"/>
    </row>
    <row r="230" spans="3:5" s="21" customFormat="1" ht="12.75">
      <c r="C230" s="22"/>
      <c r="D230" s="22"/>
      <c r="E230" s="22"/>
    </row>
    <row r="231" spans="3:5" s="21" customFormat="1" ht="12.75">
      <c r="C231" s="22"/>
      <c r="D231" s="22"/>
      <c r="E231" s="22"/>
    </row>
    <row r="232" spans="3:5" s="21" customFormat="1" ht="12.75">
      <c r="C232" s="22"/>
      <c r="D232" s="22"/>
      <c r="E232" s="22"/>
    </row>
    <row r="233" spans="3:5" s="21" customFormat="1" ht="12.75">
      <c r="C233" s="22"/>
      <c r="D233" s="22"/>
      <c r="E233" s="22"/>
    </row>
    <row r="234" spans="3:5" s="21" customFormat="1" ht="12.75">
      <c r="C234" s="22"/>
      <c r="D234" s="22"/>
      <c r="E234" s="22"/>
    </row>
    <row r="235" spans="3:5" s="21" customFormat="1" ht="12.75">
      <c r="C235" s="22"/>
      <c r="D235" s="22"/>
      <c r="E235" s="22"/>
    </row>
    <row r="236" spans="3:5" s="21" customFormat="1" ht="12.75">
      <c r="C236" s="22"/>
      <c r="D236" s="22"/>
      <c r="E236" s="22"/>
    </row>
    <row r="237" spans="3:5" s="21" customFormat="1" ht="12.75">
      <c r="C237" s="22"/>
      <c r="D237" s="22"/>
      <c r="E237" s="22"/>
    </row>
    <row r="238" spans="3:5" s="21" customFormat="1" ht="12.75">
      <c r="C238" s="22"/>
      <c r="D238" s="22"/>
      <c r="E238" s="22"/>
    </row>
    <row r="239" spans="3:5" s="21" customFormat="1" ht="12.75">
      <c r="C239" s="22"/>
      <c r="D239" s="22"/>
      <c r="E239" s="22"/>
    </row>
    <row r="240" spans="3:5" s="21" customFormat="1" ht="12.75">
      <c r="C240" s="22"/>
      <c r="D240" s="22"/>
      <c r="E240" s="22"/>
    </row>
    <row r="241" spans="3:5" s="21" customFormat="1" ht="12.75">
      <c r="C241" s="22"/>
      <c r="D241" s="22"/>
      <c r="E241" s="22"/>
    </row>
    <row r="242" spans="3:5" s="21" customFormat="1" ht="12.75">
      <c r="C242" s="22"/>
      <c r="D242" s="22"/>
      <c r="E242" s="22"/>
    </row>
    <row r="243" spans="3:5" s="21" customFormat="1" ht="12.75">
      <c r="C243" s="22"/>
      <c r="D243" s="22"/>
      <c r="E243" s="22"/>
    </row>
    <row r="244" spans="3:5" s="21" customFormat="1" ht="12.75">
      <c r="C244" s="22"/>
      <c r="D244" s="22"/>
      <c r="E244" s="22"/>
    </row>
    <row r="245" spans="3:5" s="21" customFormat="1" ht="12.75">
      <c r="C245" s="22"/>
      <c r="D245" s="22"/>
      <c r="E245" s="22"/>
    </row>
    <row r="246" spans="3:5" s="21" customFormat="1" ht="12.75">
      <c r="C246" s="22"/>
      <c r="D246" s="22"/>
      <c r="E246" s="22"/>
    </row>
    <row r="247" spans="3:5" s="21" customFormat="1" ht="12.75">
      <c r="C247" s="22"/>
      <c r="D247" s="22"/>
      <c r="E247" s="22"/>
    </row>
    <row r="248" spans="3:5" s="21" customFormat="1" ht="12.75">
      <c r="C248" s="22"/>
      <c r="D248" s="22"/>
      <c r="E248" s="22"/>
    </row>
    <row r="249" spans="3:5" s="21" customFormat="1" ht="12.75">
      <c r="C249" s="22"/>
      <c r="D249" s="22"/>
      <c r="E249" s="22"/>
    </row>
    <row r="250" spans="3:5" s="21" customFormat="1" ht="12.75">
      <c r="C250" s="22"/>
      <c r="D250" s="22"/>
      <c r="E250" s="22"/>
    </row>
    <row r="251" spans="3:5" s="21" customFormat="1" ht="12.75">
      <c r="C251" s="22"/>
      <c r="D251" s="22"/>
      <c r="E251" s="22"/>
    </row>
    <row r="252" spans="3:5" s="21" customFormat="1" ht="12.75">
      <c r="C252" s="22"/>
      <c r="D252" s="22"/>
      <c r="E252" s="22"/>
    </row>
    <row r="253" spans="3:5" s="21" customFormat="1" ht="12.75">
      <c r="C253" s="22"/>
      <c r="D253" s="22"/>
      <c r="E253" s="22"/>
    </row>
    <row r="254" spans="3:5" s="21" customFormat="1" ht="12.75">
      <c r="C254" s="22"/>
      <c r="D254" s="22"/>
      <c r="E254" s="22"/>
    </row>
    <row r="255" spans="3:5" s="21" customFormat="1" ht="12.75">
      <c r="C255" s="22"/>
      <c r="D255" s="22"/>
      <c r="E255" s="22"/>
    </row>
    <row r="256" spans="3:5" s="21" customFormat="1" ht="12.75">
      <c r="C256" s="22"/>
      <c r="D256" s="22"/>
      <c r="E256" s="22"/>
    </row>
    <row r="257" spans="3:5" s="21" customFormat="1" ht="12.75">
      <c r="C257" s="22"/>
      <c r="D257" s="22"/>
      <c r="E257" s="22"/>
    </row>
    <row r="258" spans="3:5" s="21" customFormat="1" ht="12.75">
      <c r="C258" s="22"/>
      <c r="D258" s="22"/>
      <c r="E258" s="22"/>
    </row>
    <row r="259" spans="3:5" s="21" customFormat="1" ht="12.75">
      <c r="C259" s="22"/>
      <c r="D259" s="22"/>
      <c r="E259" s="22"/>
    </row>
    <row r="260" spans="3:5" s="21" customFormat="1" ht="12.75">
      <c r="C260" s="22"/>
      <c r="D260" s="22"/>
      <c r="E260" s="22"/>
    </row>
    <row r="261" spans="3:5" s="21" customFormat="1" ht="12.75">
      <c r="C261" s="22"/>
      <c r="D261" s="22"/>
      <c r="E261" s="22"/>
    </row>
    <row r="262" spans="3:5" s="21" customFormat="1" ht="12.75">
      <c r="C262" s="22"/>
      <c r="D262" s="22"/>
      <c r="E262" s="22"/>
    </row>
    <row r="263" spans="3:5" s="21" customFormat="1" ht="12.75">
      <c r="C263" s="22"/>
      <c r="D263" s="22"/>
      <c r="E263" s="22"/>
    </row>
    <row r="264" spans="3:5" s="21" customFormat="1" ht="12.75">
      <c r="C264" s="22"/>
      <c r="D264" s="22"/>
      <c r="E264" s="22"/>
    </row>
    <row r="265" spans="3:5" s="21" customFormat="1" ht="12.75">
      <c r="C265" s="22"/>
      <c r="D265" s="22"/>
      <c r="E265" s="22"/>
    </row>
    <row r="266" spans="3:5" s="21" customFormat="1" ht="12.75">
      <c r="C266" s="22"/>
      <c r="D266" s="22"/>
      <c r="E266" s="22"/>
    </row>
    <row r="267" spans="3:5" s="21" customFormat="1" ht="12.75">
      <c r="C267" s="22"/>
      <c r="D267" s="22"/>
      <c r="E267" s="22"/>
    </row>
    <row r="268" spans="3:5" s="21" customFormat="1" ht="12.75">
      <c r="C268" s="22"/>
      <c r="D268" s="22"/>
      <c r="E268" s="22"/>
    </row>
    <row r="269" spans="3:5" s="21" customFormat="1" ht="12.75">
      <c r="C269" s="22"/>
      <c r="D269" s="22"/>
      <c r="E269" s="22"/>
    </row>
    <row r="270" spans="3:5" s="21" customFormat="1" ht="12.75">
      <c r="C270" s="22"/>
      <c r="D270" s="22"/>
      <c r="E270" s="22"/>
    </row>
    <row r="271" spans="3:5" s="21" customFormat="1" ht="12.75">
      <c r="C271" s="22"/>
      <c r="D271" s="22"/>
      <c r="E271" s="22"/>
    </row>
    <row r="272" spans="3:5" s="21" customFormat="1" ht="12.75">
      <c r="C272" s="22"/>
      <c r="D272" s="22"/>
      <c r="E272" s="22"/>
    </row>
    <row r="273" spans="3:5" s="21" customFormat="1" ht="12.75">
      <c r="C273" s="22"/>
      <c r="D273" s="22"/>
      <c r="E273" s="22"/>
    </row>
    <row r="274" spans="3:5" s="21" customFormat="1" ht="12.75">
      <c r="C274" s="22"/>
      <c r="D274" s="22"/>
      <c r="E274" s="22"/>
    </row>
    <row r="275" spans="3:5" s="21" customFormat="1" ht="12.75">
      <c r="C275" s="22"/>
      <c r="D275" s="22"/>
      <c r="E275" s="22"/>
    </row>
    <row r="276" spans="3:5" s="21" customFormat="1" ht="12.75">
      <c r="C276" s="22"/>
      <c r="D276" s="22"/>
      <c r="E276" s="22"/>
    </row>
    <row r="277" spans="3:5" s="21" customFormat="1" ht="12.75">
      <c r="C277" s="22"/>
      <c r="D277" s="22"/>
      <c r="E277" s="22"/>
    </row>
    <row r="278" spans="3:5" s="21" customFormat="1" ht="12.75">
      <c r="C278" s="22"/>
      <c r="D278" s="22"/>
      <c r="E278" s="22"/>
    </row>
    <row r="279" spans="3:5" s="21" customFormat="1" ht="12.75">
      <c r="C279" s="22"/>
      <c r="D279" s="22"/>
      <c r="E279" s="22"/>
    </row>
    <row r="280" spans="3:5" s="21" customFormat="1" ht="12.75">
      <c r="C280" s="22"/>
      <c r="D280" s="22"/>
      <c r="E280" s="22"/>
    </row>
    <row r="281" spans="3:5" s="21" customFormat="1" ht="12.75">
      <c r="C281" s="22"/>
      <c r="D281" s="22"/>
      <c r="E281" s="22"/>
    </row>
    <row r="282" spans="3:5" s="21" customFormat="1" ht="12.75">
      <c r="C282" s="22"/>
      <c r="D282" s="22"/>
      <c r="E282" s="22"/>
    </row>
    <row r="283" spans="3:5" s="21" customFormat="1" ht="12.75">
      <c r="C283" s="22"/>
      <c r="D283" s="22"/>
      <c r="E283" s="22"/>
    </row>
    <row r="284" spans="3:5" s="21" customFormat="1" ht="12.75">
      <c r="C284" s="22"/>
      <c r="D284" s="22"/>
      <c r="E284" s="22"/>
    </row>
    <row r="285" spans="3:5" s="21" customFormat="1" ht="12.75">
      <c r="C285" s="22"/>
      <c r="D285" s="22"/>
      <c r="E285" s="22"/>
    </row>
    <row r="286" spans="3:5" s="21" customFormat="1" ht="12.75">
      <c r="C286" s="22"/>
      <c r="D286" s="22"/>
      <c r="E286" s="22"/>
    </row>
    <row r="287" spans="3:5" s="21" customFormat="1" ht="12.75">
      <c r="C287" s="22"/>
      <c r="D287" s="22"/>
      <c r="E287" s="22"/>
    </row>
    <row r="288" spans="3:5" s="21" customFormat="1" ht="12.75">
      <c r="C288" s="22"/>
      <c r="D288" s="22"/>
      <c r="E288" s="22"/>
    </row>
    <row r="289" spans="3:5" s="21" customFormat="1" ht="12.75">
      <c r="C289" s="22"/>
      <c r="D289" s="22"/>
      <c r="E289" s="22"/>
    </row>
    <row r="290" spans="3:5" s="21" customFormat="1" ht="12.75">
      <c r="C290" s="22"/>
      <c r="D290" s="22"/>
      <c r="E290" s="22"/>
    </row>
    <row r="291" spans="3:5" s="21" customFormat="1" ht="12.75">
      <c r="C291" s="22"/>
      <c r="D291" s="22"/>
      <c r="E291" s="22"/>
    </row>
    <row r="292" spans="3:5" s="21" customFormat="1" ht="12.75">
      <c r="C292" s="22"/>
      <c r="D292" s="22"/>
      <c r="E292" s="22"/>
    </row>
    <row r="293" spans="3:5" s="21" customFormat="1" ht="12.75">
      <c r="C293" s="22"/>
      <c r="D293" s="22"/>
      <c r="E293" s="22"/>
    </row>
    <row r="294" spans="3:5" s="21" customFormat="1" ht="12.75">
      <c r="C294" s="22"/>
      <c r="D294" s="22"/>
      <c r="E294" s="22"/>
    </row>
    <row r="295" spans="3:5" s="21" customFormat="1" ht="12.75">
      <c r="C295" s="22"/>
      <c r="D295" s="22"/>
      <c r="E295" s="22"/>
    </row>
    <row r="296" spans="3:5" s="21" customFormat="1" ht="12.75">
      <c r="C296" s="22"/>
      <c r="D296" s="22"/>
      <c r="E296" s="22"/>
    </row>
    <row r="297" spans="3:5" s="21" customFormat="1" ht="12.75">
      <c r="C297" s="22"/>
      <c r="D297" s="22"/>
      <c r="E297" s="22"/>
    </row>
    <row r="298" spans="3:5" s="21" customFormat="1" ht="12.75">
      <c r="C298" s="22"/>
      <c r="D298" s="22"/>
      <c r="E298" s="22"/>
    </row>
    <row r="299" spans="3:5" s="21" customFormat="1" ht="12.75">
      <c r="C299" s="22"/>
      <c r="D299" s="22"/>
      <c r="E299" s="22"/>
    </row>
    <row r="300" spans="3:5" s="21" customFormat="1" ht="12.75">
      <c r="C300" s="22"/>
      <c r="D300" s="22"/>
      <c r="E300" s="22"/>
    </row>
    <row r="301" spans="3:5" s="21" customFormat="1" ht="12.75">
      <c r="C301" s="22"/>
      <c r="D301" s="22"/>
      <c r="E301" s="22"/>
    </row>
    <row r="302" spans="3:5" s="21" customFormat="1" ht="12.75">
      <c r="C302" s="22"/>
      <c r="D302" s="22"/>
      <c r="E302" s="22"/>
    </row>
    <row r="303" spans="3:5" s="21" customFormat="1" ht="12.75">
      <c r="C303" s="22"/>
      <c r="D303" s="22"/>
      <c r="E303" s="22"/>
    </row>
    <row r="304" spans="3:5" s="21" customFormat="1" ht="12.75">
      <c r="C304" s="22"/>
      <c r="D304" s="22"/>
      <c r="E304" s="22"/>
    </row>
    <row r="305" spans="3:5" s="21" customFormat="1" ht="12.75">
      <c r="C305" s="22"/>
      <c r="D305" s="22"/>
      <c r="E305" s="22"/>
    </row>
    <row r="306" spans="3:5" s="21" customFormat="1" ht="12.75">
      <c r="C306" s="22"/>
      <c r="D306" s="22"/>
      <c r="E306" s="22"/>
    </row>
    <row r="307" spans="3:5" s="21" customFormat="1" ht="12.75">
      <c r="C307" s="22"/>
      <c r="D307" s="22"/>
      <c r="E307" s="22"/>
    </row>
    <row r="308" spans="3:5" s="21" customFormat="1" ht="12.75">
      <c r="C308" s="22"/>
      <c r="D308" s="22"/>
      <c r="E308" s="22"/>
    </row>
    <row r="309" spans="3:5" s="21" customFormat="1" ht="12.75">
      <c r="C309" s="22"/>
      <c r="D309" s="22"/>
      <c r="E309" s="22"/>
    </row>
    <row r="310" spans="3:5" s="21" customFormat="1" ht="12.75">
      <c r="C310" s="22"/>
      <c r="D310" s="22"/>
      <c r="E310" s="22"/>
    </row>
    <row r="311" spans="3:5" s="21" customFormat="1" ht="12.75">
      <c r="C311" s="22"/>
      <c r="D311" s="22"/>
      <c r="E311" s="22"/>
    </row>
    <row r="312" spans="3:5" s="21" customFormat="1" ht="12.75">
      <c r="C312" s="22"/>
      <c r="D312" s="22"/>
      <c r="E312" s="22"/>
    </row>
    <row r="313" spans="3:5" s="21" customFormat="1" ht="12.75">
      <c r="C313" s="22"/>
      <c r="D313" s="22"/>
      <c r="E313" s="22"/>
    </row>
    <row r="314" spans="3:5" s="21" customFormat="1" ht="12.75">
      <c r="C314" s="22"/>
      <c r="D314" s="22"/>
      <c r="E314" s="22"/>
    </row>
    <row r="315" spans="3:5" s="21" customFormat="1" ht="12.75">
      <c r="C315" s="22"/>
      <c r="D315" s="22"/>
      <c r="E315" s="22"/>
    </row>
    <row r="316" spans="3:5" s="21" customFormat="1" ht="12.75">
      <c r="C316" s="22"/>
      <c r="D316" s="22"/>
      <c r="E316" s="22"/>
    </row>
    <row r="317" spans="3:5" s="21" customFormat="1" ht="12.75">
      <c r="C317" s="22"/>
      <c r="D317" s="22"/>
      <c r="E317" s="22"/>
    </row>
    <row r="318" spans="3:5" s="21" customFormat="1" ht="12.75">
      <c r="C318" s="22"/>
      <c r="D318" s="22"/>
      <c r="E318" s="22"/>
    </row>
    <row r="319" spans="3:5" s="21" customFormat="1" ht="12.75">
      <c r="C319" s="22"/>
      <c r="D319" s="22"/>
      <c r="E319" s="22"/>
    </row>
    <row r="320" spans="3:5" s="21" customFormat="1" ht="12.75">
      <c r="C320" s="22"/>
      <c r="D320" s="22"/>
      <c r="E320" s="22"/>
    </row>
    <row r="321" spans="3:5" s="21" customFormat="1" ht="12.75">
      <c r="C321" s="22"/>
      <c r="D321" s="22"/>
      <c r="E321" s="22"/>
    </row>
    <row r="322" spans="3:5" s="21" customFormat="1" ht="12.75">
      <c r="C322" s="22"/>
      <c r="D322" s="22"/>
      <c r="E322" s="22"/>
    </row>
    <row r="323" spans="3:5" s="21" customFormat="1" ht="12.75">
      <c r="C323" s="22"/>
      <c r="D323" s="22"/>
      <c r="E323" s="22"/>
    </row>
    <row r="324" spans="3:5" s="21" customFormat="1" ht="12.75">
      <c r="C324" s="22"/>
      <c r="D324" s="22"/>
      <c r="E324" s="22"/>
    </row>
    <row r="325" spans="3:5" s="21" customFormat="1" ht="12.75">
      <c r="C325" s="22"/>
      <c r="D325" s="22"/>
      <c r="E325" s="22"/>
    </row>
    <row r="326" spans="3:5" s="21" customFormat="1" ht="12.75">
      <c r="C326" s="22"/>
      <c r="D326" s="22"/>
      <c r="E326" s="22"/>
    </row>
    <row r="327" spans="3:5" s="21" customFormat="1" ht="12.75">
      <c r="C327" s="22"/>
      <c r="D327" s="22"/>
      <c r="E327" s="22"/>
    </row>
    <row r="328" spans="3:5" s="21" customFormat="1" ht="12.75">
      <c r="C328" s="22"/>
      <c r="D328" s="22"/>
      <c r="E328" s="22"/>
    </row>
    <row r="329" spans="3:5" s="21" customFormat="1" ht="12.75">
      <c r="C329" s="22"/>
      <c r="D329" s="22"/>
      <c r="E329" s="22"/>
    </row>
    <row r="330" spans="3:5" s="21" customFormat="1" ht="12.75">
      <c r="C330" s="22"/>
      <c r="D330" s="22"/>
      <c r="E330" s="22"/>
    </row>
    <row r="331" spans="3:5" s="21" customFormat="1" ht="12.75">
      <c r="C331" s="22"/>
      <c r="D331" s="22"/>
      <c r="E331" s="22"/>
    </row>
    <row r="332" spans="3:5" s="21" customFormat="1" ht="12.75">
      <c r="C332" s="22"/>
      <c r="D332" s="22"/>
      <c r="E332" s="22"/>
    </row>
    <row r="333" spans="3:5" s="21" customFormat="1" ht="12.75">
      <c r="C333" s="22"/>
      <c r="D333" s="22"/>
      <c r="E333" s="22"/>
    </row>
    <row r="334" spans="3:5" s="21" customFormat="1" ht="12.75">
      <c r="C334" s="22"/>
      <c r="D334" s="22"/>
      <c r="E334" s="22"/>
    </row>
    <row r="335" spans="3:5" s="21" customFormat="1" ht="12.75">
      <c r="C335" s="22"/>
      <c r="D335" s="22"/>
      <c r="E335" s="22"/>
    </row>
    <row r="336" spans="3:5" s="21" customFormat="1" ht="12.75">
      <c r="C336" s="22"/>
      <c r="D336" s="22"/>
      <c r="E336" s="22"/>
    </row>
    <row r="337" spans="3:5" s="21" customFormat="1" ht="12.75">
      <c r="C337" s="22"/>
      <c r="D337" s="22"/>
      <c r="E337" s="22"/>
    </row>
    <row r="338" spans="3:5" s="21" customFormat="1" ht="12.75">
      <c r="C338" s="22"/>
      <c r="D338" s="22"/>
      <c r="E338" s="22"/>
    </row>
    <row r="339" spans="3:5" s="21" customFormat="1" ht="12.75">
      <c r="C339" s="22"/>
      <c r="D339" s="22"/>
      <c r="E339" s="22"/>
    </row>
    <row r="340" spans="3:5" s="21" customFormat="1" ht="12.75">
      <c r="C340" s="22"/>
      <c r="D340" s="22"/>
      <c r="E340" s="22"/>
    </row>
    <row r="341" spans="3:5" s="21" customFormat="1" ht="12.75">
      <c r="C341" s="22"/>
      <c r="D341" s="22"/>
      <c r="E341" s="22"/>
    </row>
    <row r="342" spans="3:5" s="21" customFormat="1" ht="12.75">
      <c r="C342" s="22"/>
      <c r="D342" s="22"/>
      <c r="E342" s="22"/>
    </row>
    <row r="343" spans="3:5" s="21" customFormat="1" ht="12.75">
      <c r="C343" s="22"/>
      <c r="D343" s="22"/>
      <c r="E343" s="22"/>
    </row>
    <row r="344" spans="3:5" s="21" customFormat="1" ht="12.75">
      <c r="C344" s="22"/>
      <c r="D344" s="22"/>
      <c r="E344" s="22"/>
    </row>
    <row r="345" spans="3:5" s="21" customFormat="1" ht="12.75">
      <c r="C345" s="22"/>
      <c r="D345" s="22"/>
      <c r="E345" s="22"/>
    </row>
    <row r="346" spans="3:5" s="21" customFormat="1" ht="12.75">
      <c r="C346" s="22"/>
      <c r="D346" s="22"/>
      <c r="E346" s="22"/>
    </row>
    <row r="347" spans="3:5" s="21" customFormat="1" ht="12.75">
      <c r="C347" s="22"/>
      <c r="D347" s="22"/>
      <c r="E347" s="22"/>
    </row>
  </sheetData>
  <sheetProtection/>
  <protectedRanges>
    <protectedRange password="CF3F" sqref="A20:C20 E20" name="Range1_2_2_1"/>
    <protectedRange password="CF3F" sqref="D20" name="Range1_1_2_2"/>
    <protectedRange password="CF3F" sqref="C32 A32 E32 C35" name="Range1_4_2_1"/>
    <protectedRange password="CF3F" sqref="D32 D35:D36" name="Range1_1_4_1"/>
  </protectedRanges>
  <mergeCells count="25">
    <mergeCell ref="A57:B57"/>
    <mergeCell ref="G57:H57"/>
    <mergeCell ref="L17:P17"/>
    <mergeCell ref="A52:K52"/>
    <mergeCell ref="A54:B54"/>
    <mergeCell ref="D54:E54"/>
    <mergeCell ref="G54:H54"/>
    <mergeCell ref="I54:M54"/>
    <mergeCell ref="N54:O54"/>
    <mergeCell ref="A11:B11"/>
    <mergeCell ref="A13:P13"/>
    <mergeCell ref="A14:P14"/>
    <mergeCell ref="C15:N15"/>
    <mergeCell ref="A17:A18"/>
    <mergeCell ref="B17:B18"/>
    <mergeCell ref="C17:C18"/>
    <mergeCell ref="D17:D18"/>
    <mergeCell ref="E17:E18"/>
    <mergeCell ref="F17:K17"/>
    <mergeCell ref="C10:P10"/>
    <mergeCell ref="A4:P4"/>
    <mergeCell ref="A5:P5"/>
    <mergeCell ref="C7:P7"/>
    <mergeCell ref="C8:P8"/>
    <mergeCell ref="C9:P9"/>
  </mergeCells>
  <printOptions/>
  <pageMargins left="0.48" right="0.4330708661417323" top="0.7480314960629921" bottom="0.6692913385826772" header="0.5118110236220472" footer="0.4330708661417323"/>
  <pageSetup horizontalDpi="600" verticalDpi="600" orientation="landscape" paperSize="9" scale="83" r:id="rId1"/>
  <headerFooter alignWithMargins="0">
    <oddFooter>&amp;R&amp;P lapa</oddFooter>
  </headerFooter>
  <rowBreaks count="1" manualBreakCount="1">
    <brk id="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vudu</dc:creator>
  <cp:keywords/>
  <dc:description/>
  <cp:lastModifiedBy>admin</cp:lastModifiedBy>
  <cp:lastPrinted>2018-03-16T08:45:38Z</cp:lastPrinted>
  <dcterms:created xsi:type="dcterms:W3CDTF">2011-06-23T11:36:08Z</dcterms:created>
  <dcterms:modified xsi:type="dcterms:W3CDTF">2018-03-21T12:25:30Z</dcterms:modified>
  <cp:category/>
  <cp:version/>
  <cp:contentType/>
  <cp:contentStatus/>
</cp:coreProperties>
</file>