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2" windowHeight="7992" tabRatio="587" activeTab="2"/>
  </bookViews>
  <sheets>
    <sheet name="Kopt" sheetId="1" r:id="rId1"/>
    <sheet name="Kops" sheetId="2" r:id="rId2"/>
    <sheet name="1-1" sheetId="3" r:id="rId3"/>
  </sheets>
  <definedNames>
    <definedName name="_xlnm.Print_Area" localSheetId="2">'1-1'!$A$1:$P$160</definedName>
    <definedName name="_xlnm.Print_Area" localSheetId="1">'Kops'!$A$2:$J$30</definedName>
    <definedName name="_xlnm.Print_Titles" localSheetId="2">'1-1'!$15:$18</definedName>
    <definedName name="Z_5FA14416_7F34_476E_8A26_F5E39C9F265E_.wvu.Cols" localSheetId="2" hidden="1">'1-1'!#REF!,'1-1'!#REF!,'1-1'!#REF!,'1-1'!#REF!,'1-1'!#REF!,'1-1'!#REF!</definedName>
    <definedName name="Z_5FA14416_7F34_476E_8A26_F5E39C9F265E_.wvu.PrintArea" localSheetId="2" hidden="1">'1-1'!$A$1:$P$145</definedName>
  </definedNames>
  <calcPr fullCalcOnLoad="1"/>
</workbook>
</file>

<file path=xl/sharedStrings.xml><?xml version="1.0" encoding="utf-8"?>
<sst xmlns="http://schemas.openxmlformats.org/spreadsheetml/2006/main" count="425" uniqueCount="266">
  <si>
    <t>APSTIPRINU</t>
  </si>
  <si>
    <t>_______________________________________</t>
  </si>
  <si>
    <t>Pasūtītāja paraksts un tā atšifrējums</t>
  </si>
  <si>
    <t>z.v.</t>
  </si>
  <si>
    <t>Objekta nosaukums:</t>
  </si>
  <si>
    <t>Objekta adrese:</t>
  </si>
  <si>
    <t>Nr.p.k.</t>
  </si>
  <si>
    <t>Objekta nosaukums</t>
  </si>
  <si>
    <t> Kopā:</t>
  </si>
  <si>
    <t>Kopā:</t>
  </si>
  <si>
    <t>Kods, tāmes Nr.</t>
  </si>
  <si>
    <t>Darba veids vai konstruktīvā elementa nosaukums</t>
  </si>
  <si>
    <t>tai skaitā</t>
  </si>
  <si>
    <t>Darbietilpība                 (c/h)</t>
  </si>
  <si>
    <t>Kopā virsizdevumi:</t>
  </si>
  <si>
    <t>Pavisam kopā:</t>
  </si>
  <si>
    <t>Mērv.</t>
  </si>
  <si>
    <t>Apjoms</t>
  </si>
  <si>
    <t>Laika norma (c/h)</t>
  </si>
  <si>
    <t>Kods</t>
  </si>
  <si>
    <t xml:space="preserve">            Izdevumu nosaukums</t>
  </si>
  <si>
    <t>Darbiet. (c/h)</t>
  </si>
  <si>
    <t>gab</t>
  </si>
  <si>
    <t>m</t>
  </si>
  <si>
    <t>Kopā :</t>
  </si>
  <si>
    <t>kompl.</t>
  </si>
  <si>
    <t>gab.</t>
  </si>
  <si>
    <t>Pievienotās vērtības nodoklis 21%:</t>
  </si>
  <si>
    <t>l</t>
  </si>
  <si>
    <t>kg</t>
  </si>
  <si>
    <t>-montāžas putas</t>
  </si>
  <si>
    <t>25kg</t>
  </si>
  <si>
    <t>5kg</t>
  </si>
  <si>
    <t>-smilšpapīrs</t>
  </si>
  <si>
    <t>Būvuzņēmēja peļņa:</t>
  </si>
  <si>
    <t>Virsizdevumi - t.sk. darba aizsardzība:</t>
  </si>
  <si>
    <t>Darba devēja sociālais nodoklis:</t>
  </si>
  <si>
    <t>1-1</t>
  </si>
  <si>
    <t>Darba alga (EUR)</t>
  </si>
  <si>
    <t>Materiāli (EUR)</t>
  </si>
  <si>
    <t>Mehān. (EUR)</t>
  </si>
  <si>
    <t>kopā. (EUR)</t>
  </si>
  <si>
    <t>Summa (EUR)</t>
  </si>
  <si>
    <t>Objekta izmaksas        (EUR)</t>
  </si>
  <si>
    <t>Darba alga                 (EUR)</t>
  </si>
  <si>
    <t>Materiāli                       (EUR)</t>
  </si>
  <si>
    <t>Mehānismi             (EUR)</t>
  </si>
  <si>
    <t>Vienības izmaksas (EUR)</t>
  </si>
  <si>
    <t>Kopējās izmaksas (EUR)</t>
  </si>
  <si>
    <t>Stundas likme (EUR/h)</t>
  </si>
  <si>
    <t>-plēve (UV stabilizēta) 200mkr</t>
  </si>
  <si>
    <t>Iekšdurvju bloku un furnitūras montāža:</t>
  </si>
  <si>
    <t xml:space="preserve">Zemgales iela 39, Olaine, Olaines nov., LV-2114 </t>
  </si>
  <si>
    <t>-papildelementi (stiprinājumi, grīdlīstēm)</t>
  </si>
  <si>
    <t>grunts</t>
  </si>
  <si>
    <t>-tonēta emulsijas krāsa 2 kārtās (toni saskaņot ar pasūtītāju)</t>
  </si>
  <si>
    <t>2</t>
  </si>
  <si>
    <t>4</t>
  </si>
  <si>
    <t>5</t>
  </si>
  <si>
    <t>6</t>
  </si>
  <si>
    <t>7</t>
  </si>
  <si>
    <t>Grīdlīstu ierīkošana :</t>
  </si>
  <si>
    <t>Demontāžas darbi</t>
  </si>
  <si>
    <t>Flīžu demontāža - grīdas, sienas</t>
  </si>
  <si>
    <t>Esošās grīdas  pamatnes un iekārtu pamatu demontāža</t>
  </si>
  <si>
    <t>Esošo žāvēšanas skapju demontāža</t>
  </si>
  <si>
    <t>Durvju bloku demontāža</t>
  </si>
  <si>
    <t>m2</t>
  </si>
  <si>
    <t>k-ts</t>
  </si>
  <si>
    <t>Estrich klons  ar polipropilēna skaidiņām  b=50-70mm</t>
  </si>
  <si>
    <t xml:space="preserve">-grunts </t>
  </si>
  <si>
    <t>palīgmateriāli (stūra lenta u.c.)</t>
  </si>
  <si>
    <t xml:space="preserve">-šuvju mastika </t>
  </si>
  <si>
    <t>Grīdas</t>
  </si>
  <si>
    <t>-Dabīgs linoleja grīdas segums Forbo Marmoleum vai analogs t.sk. šuvju diegs</t>
  </si>
  <si>
    <t>m3</t>
  </si>
  <si>
    <t>Sienas</t>
  </si>
  <si>
    <t>palīgmateriāli (skrūves, lentas, dībeļi u.c.)</t>
  </si>
  <si>
    <t>10l</t>
  </si>
  <si>
    <t xml:space="preserve">-kaļķa / cementa apmetums </t>
  </si>
  <si>
    <t>Hidroizolācijas ieklāšana grīdai un pa perimetru h=20cm</t>
  </si>
  <si>
    <t>skaņas izolācija ISOVER KL 40 G3 touch AKU  100mm vai analogs</t>
  </si>
  <si>
    <t>skaņas izolācija ISOVER KL 40 G3 touch AKU 50 mm vai analogs</t>
  </si>
  <si>
    <t xml:space="preserve">-grunts krāsa </t>
  </si>
  <si>
    <t>-palīgmateriāli</t>
  </si>
  <si>
    <t>-palīgmateriāli (silikons, krustņi u.c. )</t>
  </si>
  <si>
    <t xml:space="preserve">-akmens masas flīzes grīdām 600x600 (orient cena ~ 10 EUR bez PVN) </t>
  </si>
  <si>
    <t>- flīzes sienām 200x200 (250) orient. Cena 8,- EUR bez PVN)</t>
  </si>
  <si>
    <t>imprignēti kokmateriāli karkasam</t>
  </si>
  <si>
    <t xml:space="preserve">riģipsis Knauf Blue </t>
  </si>
  <si>
    <t xml:space="preserve"> Griesti</t>
  </si>
  <si>
    <t>perimetra līste</t>
  </si>
  <si>
    <t>piekares 250</t>
  </si>
  <si>
    <t>šķerslīstes</t>
  </si>
  <si>
    <t>-palīgmateriāli (dībeļi, skrūves)</t>
  </si>
  <si>
    <t>nesošā līste</t>
  </si>
  <si>
    <t>1</t>
  </si>
  <si>
    <t>3</t>
  </si>
  <si>
    <t xml:space="preserve">Būvgružu savākšana </t>
  </si>
  <si>
    <t xml:space="preserve">-smalkā gatavā špakteļtepe 25kg </t>
  </si>
  <si>
    <t>Griestu un sienu līdz flīzēm (~ 1m) 2 x špaktelēšana un slīpēšana (veļas telpa T48;49;53):</t>
  </si>
  <si>
    <t>T.p. gruntēšana:</t>
  </si>
  <si>
    <t>Logu, palodžu nosegšana ar plēvi</t>
  </si>
  <si>
    <t>Iekārtu, mēbeļu demontāža</t>
  </si>
  <si>
    <t>Būves nosaukums:</t>
  </si>
  <si>
    <t>Objekta nosaukums :</t>
  </si>
  <si>
    <t xml:space="preserve">Iepirkuma Nr.: </t>
  </si>
  <si>
    <t>Par kopējo summu</t>
  </si>
  <si>
    <t>EUR</t>
  </si>
  <si>
    <t>Kopējā darbietilpība</t>
  </si>
  <si>
    <t>c/h</t>
  </si>
  <si>
    <t>Tāme sastādīta</t>
  </si>
  <si>
    <t xml:space="preserve">Skaņas izolācijas ieklāšana grīdai </t>
  </si>
  <si>
    <t>Grīdu flīzēšana (T48;49;53)</t>
  </si>
  <si>
    <t>Ailes aizdare starp telpām T53 un T54 ar riģipsi</t>
  </si>
  <si>
    <t xml:space="preserve">-grunts (sienām)  </t>
  </si>
  <si>
    <t>Sienu apmešana</t>
  </si>
  <si>
    <t>karkass</t>
  </si>
  <si>
    <t xml:space="preserve">-smalkā gatavā špakteļtepe </t>
  </si>
  <si>
    <t>- krāsotas MDF grīdlīstes</t>
  </si>
  <si>
    <t>palīgmateriāli</t>
  </si>
  <si>
    <t>Sienas apšuvums ar rigipsi un skaņas izolāciju T55</t>
  </si>
  <si>
    <t>Sienu flīzēšana h=1,6 T48;54</t>
  </si>
  <si>
    <t>Sienu gruntēšana T48;49;53</t>
  </si>
  <si>
    <t>Sienu virsmu (t.sk. riģipsis) 2 x špaktelēšana un slīpēšana:</t>
  </si>
  <si>
    <t>Visu sienu  gruntēšana :</t>
  </si>
  <si>
    <t>Bojātā apmetuma nokalšana</t>
  </si>
  <si>
    <t>Iekārtu pamatu demontāža</t>
  </si>
  <si>
    <t>8</t>
  </si>
  <si>
    <t>9</t>
  </si>
  <si>
    <t>-palīgmateriāli (stiprinājumi, atduras)</t>
  </si>
  <si>
    <t>Gludās plastamasa caurules D=40mm montāža pagrabstāvā</t>
  </si>
  <si>
    <t xml:space="preserve">m </t>
  </si>
  <si>
    <r>
      <t>Kabeļa XPJ 5X10 mm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montāža</t>
    </r>
  </si>
  <si>
    <t>Nišas kalšana 42 moduļu zemapmetuma sadalnei</t>
  </si>
  <si>
    <t>gb</t>
  </si>
  <si>
    <t>Rievu kalšana  50X30mm betona grīdā plastmasa cauruļu montāžai  grīdā</t>
  </si>
  <si>
    <t>Gludās plastmasa caurules D=25mm montāža grīdā</t>
  </si>
  <si>
    <t>Spēka kabeļa NYM 5X4  montāža</t>
  </si>
  <si>
    <t>Rievas  kalšana mūra sienā zemapmetuma elektroinstalācijai</t>
  </si>
  <si>
    <t>Caurumu urbšana pārseguma paneļos  kabeļu instalācijai pārsegumu tuneļos</t>
  </si>
  <si>
    <t xml:space="preserve">gb </t>
  </si>
  <si>
    <t xml:space="preserve">Caurumu urbšana mūra sienā D=68mm zemapmetuma slēdžu un kontaktligzdu plastmasa kārbām </t>
  </si>
  <si>
    <t>Plastmasa kārbu PK60 h=62mm montāža mūra sienās</t>
  </si>
  <si>
    <t>Kabeļu dzīslu savienošana pieslēgšana el.ietaisēm</t>
  </si>
  <si>
    <r>
      <t>Kabelis XPJ- 5X10mm</t>
    </r>
    <r>
      <rPr>
        <vertAlign val="superscript"/>
        <sz val="11"/>
        <rFont val="Times New Roman"/>
        <family val="1"/>
      </rPr>
      <t xml:space="preserve">2 </t>
    </r>
  </si>
  <si>
    <r>
      <t>Kabelis NYM- 5X4 mm</t>
    </r>
    <r>
      <rPr>
        <vertAlign val="superscript"/>
        <sz val="11"/>
        <rFont val="Times New Roman"/>
        <family val="1"/>
      </rPr>
      <t>2</t>
    </r>
  </si>
  <si>
    <r>
      <t>Kabelis NYM-3X2,5mm</t>
    </r>
    <r>
      <rPr>
        <vertAlign val="superscript"/>
        <sz val="11"/>
        <rFont val="Times New Roman"/>
        <family val="1"/>
      </rPr>
      <t>2</t>
    </r>
  </si>
  <si>
    <r>
      <t>Kabelis NYM-3X1,5mm</t>
    </r>
    <r>
      <rPr>
        <vertAlign val="superscript"/>
        <sz val="11"/>
        <rFont val="Times New Roman"/>
        <family val="1"/>
      </rPr>
      <t>2</t>
    </r>
  </si>
  <si>
    <t xml:space="preserve">Elektroinstalācijas darbi </t>
  </si>
  <si>
    <t>T48;49;53</t>
  </si>
  <si>
    <t>Sadalne z/a FOR-150 F4   42 moduļu ar ievadslēdzi 3P-63A -1gb;automātslēdži  3B-20A-2gb,automātslēdzis 1B16A-2.gb;automātslēdzis 1B10A-2gb;noplūdes aizsardzības slēdzis 4P 25A 30mA-2gb;noplūdes aizsardzības automātslēdzis 1B-16A 30mA-2gb;noplūdes aizsardzības automātslēdzis 1B-10A 30mA-2gb,ķemme 3P-16mm2 57 moduļu</t>
  </si>
  <si>
    <t>T54</t>
  </si>
  <si>
    <t>Kārba plastmasa PK-60 h=62mm</t>
  </si>
  <si>
    <t>Gaismas ķermeņis LED 2600L uz sienas 840 L-1200</t>
  </si>
  <si>
    <t>Spraudnis RJ 45 Cat 5e</t>
  </si>
  <si>
    <t>Datu kabelis UTP 5kat</t>
  </si>
  <si>
    <t>kompl</t>
  </si>
  <si>
    <t>Gaismas ķermeņis LED panel 48W 4500 K  OPTONIKA (vai anlogs)</t>
  </si>
  <si>
    <t>Esošās elektroinstalācijas demontāža</t>
  </si>
  <si>
    <t>Esošo UK tīklu demontāža</t>
  </si>
  <si>
    <t xml:space="preserve">Rockfon  Griestu plāksne Pacific A15/A24 (vai analogs) 600x600x15 </t>
  </si>
  <si>
    <r>
      <t>m</t>
    </r>
    <r>
      <rPr>
        <vertAlign val="superscript"/>
        <sz val="11"/>
        <rFont val="Times New Roman"/>
        <family val="1"/>
      </rPr>
      <t>2</t>
    </r>
  </si>
  <si>
    <t>Ūdensvada  cauruļvadu pievadu nomaiņa līdz maģistrālei (apjoms orientējošs)</t>
  </si>
  <si>
    <t>Kanalizācijas  cauruļvadu pievadu nomaiņa līdz maģistrālei (apjoms orientējošs)</t>
  </si>
  <si>
    <t>Čuguna vannas pārvietošana, jauna pieslēguma izveidošana</t>
  </si>
  <si>
    <t>Veļas mazgājamā mašīnas Electrolux W575H (bez iekārtas izmaksām) pieslēgšana ŪK tīkliem</t>
  </si>
  <si>
    <t>Veļas žāvētājs Electrolux T5190 (bez iekārtas izmaksām) pieslēgšana ŪK tīkliem</t>
  </si>
  <si>
    <t>Santehniskie, apkures darbi</t>
  </si>
  <si>
    <t>Ventilātors ar mitruma sensoru un gaisa vadu pievienošana pie esoša gaisa vada:</t>
  </si>
  <si>
    <t>Transporta izdevumi  no materiālu izmaksām:</t>
  </si>
  <si>
    <t>%</t>
  </si>
  <si>
    <t>10</t>
  </si>
  <si>
    <t>11</t>
  </si>
  <si>
    <t>Durvju bloki</t>
  </si>
  <si>
    <t xml:space="preserve">Piekārto griestu montāža kabinetā (T54) 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</si>
  <si>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</si>
  <si>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</si>
  <si>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</si>
  <si>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</si>
  <si>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</si>
  <si>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</si>
  <si>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</si>
  <si>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</si>
  <si>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</si>
  <si>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</si>
  <si>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</si>
  <si>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</si>
  <si>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</si>
  <si>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</si>
  <si>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</si>
  <si>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</si>
  <si>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</si>
  <si>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</si>
  <si>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</si>
  <si>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</si>
  <si>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</si>
  <si>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</si>
  <si>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</si>
  <si>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</si>
  <si>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</si>
  <si>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</si>
  <si>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</si>
  <si>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</si>
  <si>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</si>
  <si>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</si>
  <si>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</si>
  <si>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</si>
  <si>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</si>
  <si>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</si>
  <si>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</si>
  <si>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</si>
  <si>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</si>
  <si>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</si>
  <si>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</si>
  <si>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</si>
  <si>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</si>
  <si>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</si>
  <si>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Dažādi darbi</t>
  </si>
  <si>
    <t>Būvgružu savākšana un telpu uzkopšana</t>
  </si>
  <si>
    <t>74</t>
  </si>
  <si>
    <t>LOKĀLĀ TĀME 1-1</t>
  </si>
  <si>
    <t xml:space="preserve">Tāme sastādīta 2016. gada tirgus cenās </t>
  </si>
  <si>
    <t>Šahtas apšuvums ar rigipsi  T49</t>
  </si>
  <si>
    <t>Ūdensvada un kanalizācijas  cauruļvadu apšuvums T48;53</t>
  </si>
  <si>
    <t>Esošās čuguna vannas atjaunošana (vanna vannā) t.sk.ar nosegpaneli no viena sāna un gala</t>
  </si>
  <si>
    <t>Sienu uzlabota 2 x krāsošana ar emulsijas krāsām:</t>
  </si>
  <si>
    <t>- finierēts iekšdurvju bloks (900x2100) ar furnitūru un aplodām - C/D klase (dB)  =51/50</t>
  </si>
  <si>
    <t>PVC iekšdurvju bloks (~800x2100) - augšējā daļa stiklota</t>
  </si>
  <si>
    <t>Grīdas trapu  nomaiņa uz jaunu (pretsmaku) ar  nērūsējošā tērauda restīti</t>
  </si>
  <si>
    <t>TĀMJU KOPSAVILKUMS</t>
  </si>
  <si>
    <t>Sastādīja</t>
  </si>
  <si>
    <t>(paraksts un tā atšifrējums,datums)</t>
  </si>
  <si>
    <t>Pārbaudīja</t>
  </si>
  <si>
    <t>BŪVNIECĪBAS DARBU KOPTĀME</t>
  </si>
  <si>
    <t>Maisītāja Rubineta T-33 Mars  hrom (vai ekvivalents) montāža izlietnei un vannai</t>
  </si>
  <si>
    <t>Tērauda izlietnes, ar sifonu un stiprinājumiem, montāža (tips Reginox Ottawa vai ekvivalents):</t>
  </si>
  <si>
    <t>Apkures radiatoru nomaiņa uz Purmo Compact (vai ekvivalents) 22  500x1500 ar temoregulatoriem</t>
  </si>
  <si>
    <t>Kontaktligzda ,,SIEMENS"  (vai ekvivalents) Tele/Data 1X8 RJ45 5cat</t>
  </si>
  <si>
    <t>Slēdzis  1+1- z/a ,,SIEMENS" (vai ekvivalents)</t>
  </si>
  <si>
    <t xml:space="preserve">Slēdzis  1+1- z/a ,,SIEMENS"(vai ekvivalents) IP44 </t>
  </si>
  <si>
    <t xml:space="preserve">Slēdzis  1-polīgais z/a ,,SIEMENS" (vai ekvivalents) IP44 </t>
  </si>
  <si>
    <t>Kontaktligzda  z/a,,SIEMENS"IP (vai ekvivalents) ar zem. 16A/220V</t>
  </si>
  <si>
    <t>Slēdzis  1-polīgais z/a ,,SIEMENS" (vai vai ekvivalents)</t>
  </si>
  <si>
    <t xml:space="preserve">Gaismas ķermeņu BENKO OHM (vai ekvivalents) 2X36W IP 65 EVG ar lampām  36 W 840 spektrs </t>
  </si>
  <si>
    <t>Kontaktligzda  z/a,,SIEMENS"(vai anlogs) IP-44  ar zem.16A/220V</t>
  </si>
  <si>
    <t>Plafons LENA (vai ekvivalents) 1X100W ar 7W LED lampu</t>
  </si>
  <si>
    <t>-grunts krāsa Vivacolor 1 vai ekvivalents</t>
  </si>
  <si>
    <t>-krāsa Vivacolor 20 vai ekvivalents</t>
  </si>
  <si>
    <t xml:space="preserve">T.p.  krāsošana 2x </t>
  </si>
  <si>
    <t>-tonēta emulsijas krāsa Interior soft vai ekvivalents, 2 kārtās (toni saskaņot ar pasūtītāju) T54</t>
  </si>
  <si>
    <t>-elastīgā flīžu līme Sakret FKe (vai ekvivalents)</t>
  </si>
  <si>
    <t xml:space="preserve">pašizlīdzinošo javas kārta Sakret BAM (vai ekvivalents) b=3mm </t>
  </si>
  <si>
    <t>-linoleja līme Bostik Linotac LT vai ekvivalents</t>
  </si>
  <si>
    <t xml:space="preserve"> -izolācija PAROC SSB1 (vai vai ekvivalents) akmens vates plāksnes grīdām</t>
  </si>
  <si>
    <t>hidroizolācijas membrāna Mapegum WPS (vai ekvivalents)</t>
  </si>
  <si>
    <t xml:space="preserve">Dabīgā linoleja Forbo Marmoleum (vai ekvivalenta pretalerģiska) uzklāšana,  t.sk. grīdas virsmas sagatavošana: (T54) </t>
  </si>
  <si>
    <t>ONP 2017/18</t>
  </si>
  <si>
    <t>OLAINES PII "DZĒRVENĪTE" TELPU REMONTDARBI</t>
  </si>
  <si>
    <t>Tāmes izmaksas        
(EUR)</t>
  </si>
  <si>
    <t>OLAINES PII "DZERVENITE" TELPU REMONTDARBI</t>
  </si>
  <si>
    <t>Zemgales iela 39, Olaine, Olaines novads, LV-2114</t>
  </si>
  <si>
    <t>ZEMGALES  IELA 39, OLAINE, OLAINES NOVADS, LV-2114</t>
  </si>
  <si>
    <t>OLAINES  PII "DZĒRVENĪTE"</t>
  </si>
  <si>
    <t>Cinkotu zemējuma elektrodu L-1,5m d=20mm (12gb) iedzīšana zemē ar spici, krustaklemme stienis-stieple D20/Rd8-10 FL40 (4 gb) un mērījumu klemme Rd8-10 FL 30-40 cinkota (1 gb)</t>
  </si>
  <si>
    <t xml:space="preserve"> Zemējuma kontūra izveidošana (ar izpilddokumentāciju, mērījumiem). Tranšejas rakšanas darbi L=20m zemējuma kontūram un cinkotā apaļdzelzs d=10mm2 montāža tranšejā (kopā L=20m(tranšeja) un L=15m (pa pagraba griestiem ar caurumu urbšanu pamatu betona blokā un piestiprināšanu pie griestiem ar plastmasas stieples turētāju Rd 8-10 H-30mm - 28gb) kopā L=35m līdz sadalnei)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</si>
</sst>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yyyy/&quot; gada&quot;\ &quot;aprīlī&quot;"/>
    <numFmt numFmtId="171" formatCode="_-* #,##0.00\ _L_s_-;\-* #,##0.00\ _L_s_-;_-* &quot;-&quot;??\ _L_s_-;_-@_-"/>
    <numFmt numFmtId="172" formatCode="_-* #,##0\ _L_s_-;\-* #,##0\ _L_s_-;_-* &quot;-&quot;??\ _L_s_-;_-@_-"/>
    <numFmt numFmtId="173" formatCode="_-* #,##0.0\ _L_s_-;\-* #,##0.0\ _L_s_-;_-* &quot;-&quot;??\ _L_s_-;_-@_-"/>
    <numFmt numFmtId="174" formatCode="#,##0.0.0"/>
    <numFmt numFmtId="175" formatCode="_-* #,##0&quot;$&quot;_-;\-* #,##0&quot;$&quot;_-;_-* &quot;-&quot;&quot;$&quot;_-;_-@_-"/>
    <numFmt numFmtId="176" formatCode="_-* #,##0.00&quot;$&quot;_-;\-* #,##0.00&quot;$&quot;_-;_-* &quot;-&quot;??&quot;$&quot;_-;_-@_-"/>
    <numFmt numFmtId="177" formatCode="m\o\n\th\ d\,\ yyyy"/>
    <numFmt numFmtId="178" formatCode="#.00"/>
    <numFmt numFmtId="179" formatCode="#."/>
    <numFmt numFmtId="180" formatCode="&quot;See Note &quot;\ #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(* #,##0.00_);_(* \(#,##0.00\);_(* \-??_);_(@_)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0.0"/>
  </numFmts>
  <fonts count="90">
    <font>
      <sz val="10"/>
      <name val="Tahoma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indexed="30"/>
      <name val="Arial Narrow"/>
      <family val="2"/>
    </font>
    <font>
      <sz val="10"/>
      <name val="Arial Cyr"/>
      <family val="0"/>
    </font>
    <font>
      <sz val="10"/>
      <name val="Arial"/>
      <family val="2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u val="single"/>
      <sz val="10"/>
      <color indexed="12"/>
      <name val="Tahoma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BaltOptima"/>
      <family val="0"/>
    </font>
    <font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11"/>
      <color indexed="18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Helv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1"/>
      <color rgb="FF333333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7" fontId="12" fillId="0" borderId="0">
      <alignment/>
      <protection locked="0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NumberFormat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3" fillId="0" borderId="0" applyNumberFormat="0" applyFill="0" applyBorder="0" applyAlignment="0" applyProtection="0"/>
    <xf numFmtId="178" fontId="12" fillId="0" borderId="0">
      <alignment/>
      <protection locked="0"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179" fontId="14" fillId="0" borderId="0">
      <alignment/>
      <protection locked="0"/>
    </xf>
    <xf numFmtId="179" fontId="14" fillId="0" borderId="0">
      <alignment/>
      <protection locked="0"/>
    </xf>
    <xf numFmtId="0" fontId="15" fillId="30" borderId="0">
      <alignment/>
      <protection/>
    </xf>
    <xf numFmtId="0" fontId="16" fillId="1" borderId="0">
      <alignment/>
      <protection/>
    </xf>
    <xf numFmtId="0" fontId="17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31" borderId="1" applyNumberFormat="0" applyAlignment="0" applyProtection="0"/>
    <xf numFmtId="0" fontId="1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0" borderId="6" applyNumberFormat="0" applyFill="0" applyAlignment="0" applyProtection="0"/>
    <xf numFmtId="0" fontId="81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82" fillId="0" borderId="0">
      <alignment/>
      <protection/>
    </xf>
    <xf numFmtId="0" fontId="11" fillId="33" borderId="0">
      <alignment vertical="center" wrapText="1"/>
      <protection/>
    </xf>
    <xf numFmtId="0" fontId="68" fillId="34" borderId="7" applyNumberFormat="0" applyFont="0" applyAlignment="0" applyProtection="0"/>
    <xf numFmtId="0" fontId="83" fillId="27" borderId="8" applyNumberFormat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5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80" fontId="22" fillId="0" borderId="0">
      <alignment horizontal="left"/>
      <protection/>
    </xf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>
      <alignment/>
      <protection/>
    </xf>
    <xf numFmtId="9" fontId="23" fillId="0" borderId="0" applyFill="0" applyAlignment="0" applyProtection="0"/>
    <xf numFmtId="0" fontId="2" fillId="0" borderId="0">
      <alignment/>
      <protection/>
    </xf>
    <xf numFmtId="183" fontId="23" fillId="0" borderId="0" applyFill="0" applyAlignment="0" applyProtection="0"/>
  </cellStyleXfs>
  <cellXfs count="34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4" fontId="3" fillId="0" borderId="0" xfId="0" applyNumberFormat="1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 applyProtection="1">
      <alignment horizontal="left"/>
      <protection hidden="1" locked="0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/>
    </xf>
    <xf numFmtId="0" fontId="25" fillId="0" borderId="0" xfId="0" applyFont="1" applyAlignment="1" applyProtection="1">
      <alignment/>
      <protection hidden="1" locked="0"/>
    </xf>
    <xf numFmtId="0" fontId="25" fillId="0" borderId="0" xfId="0" applyFont="1" applyFill="1" applyAlignment="1" applyProtection="1">
      <alignment/>
      <protection hidden="1" locked="0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6" fillId="0" borderId="0" xfId="0" applyNumberFormat="1" applyFont="1" applyAlignment="1">
      <alignment horizontal="left" vertical="center"/>
    </xf>
    <xf numFmtId="170" fontId="8" fillId="0" borderId="0" xfId="0" applyNumberFormat="1" applyFont="1" applyAlignment="1" applyProtection="1">
      <alignment horizontal="left"/>
      <protection hidden="1"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80" applyFont="1" applyFill="1" applyBorder="1" applyAlignment="1" applyProtection="1">
      <alignment horizontal="center"/>
      <protection hidden="1" locked="0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9" fontId="3" fillId="0" borderId="11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3" fillId="0" borderId="0" xfId="0" applyFont="1" applyFill="1" applyAlignment="1" quotePrefix="1">
      <alignment/>
    </xf>
    <xf numFmtId="0" fontId="3" fillId="0" borderId="0" xfId="0" applyFont="1" applyFill="1" applyBorder="1" applyAlignment="1">
      <alignment/>
    </xf>
    <xf numFmtId="0" fontId="29" fillId="0" borderId="0" xfId="0" applyFont="1" applyFill="1" applyAlignment="1" applyProtection="1">
      <alignment/>
      <protection hidden="1" locked="0"/>
    </xf>
    <xf numFmtId="0" fontId="29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 locked="0"/>
    </xf>
    <xf numFmtId="0" fontId="29" fillId="0" borderId="0" xfId="0" applyFont="1" applyBorder="1" applyAlignment="1" applyProtection="1">
      <alignment/>
      <protection hidden="1" locked="0"/>
    </xf>
    <xf numFmtId="4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Font="1" applyBorder="1" applyAlignment="1" applyProtection="1">
      <alignment horizontal="center"/>
      <protection hidden="1" locked="0"/>
    </xf>
    <xf numFmtId="0" fontId="28" fillId="0" borderId="0" xfId="0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0" fontId="28" fillId="0" borderId="0" xfId="0" applyFont="1" applyFill="1" applyBorder="1" applyAlignment="1" applyProtection="1">
      <alignment horizontal="center"/>
      <protection hidden="1" locked="0"/>
    </xf>
    <xf numFmtId="0" fontId="28" fillId="0" borderId="0" xfId="0" applyFont="1" applyFill="1" applyBorder="1" applyAlignment="1" applyProtection="1">
      <alignment horizontal="right"/>
      <protection hidden="1" locked="0"/>
    </xf>
    <xf numFmtId="0" fontId="31" fillId="0" borderId="0" xfId="0" applyFont="1" applyBorder="1" applyAlignment="1" applyProtection="1">
      <alignment/>
      <protection hidden="1" locked="0"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36" fillId="0" borderId="10" xfId="0" applyFont="1" applyBorder="1" applyAlignment="1">
      <alignment horizontal="center" vertical="distributed"/>
    </xf>
    <xf numFmtId="0" fontId="36" fillId="0" borderId="10" xfId="0" applyFont="1" applyBorder="1" applyAlignment="1">
      <alignment horizontal="center"/>
    </xf>
    <xf numFmtId="0" fontId="36" fillId="0" borderId="0" xfId="0" applyFont="1" applyFill="1" applyBorder="1" applyAlignment="1" applyProtection="1">
      <alignment/>
      <protection hidden="1" locked="0"/>
    </xf>
    <xf numFmtId="0" fontId="36" fillId="0" borderId="0" xfId="0" applyFont="1" applyFill="1" applyBorder="1" applyAlignment="1" applyProtection="1">
      <alignment horizontal="center"/>
      <protection hidden="1" locked="0"/>
    </xf>
    <xf numFmtId="0" fontId="36" fillId="0" borderId="0" xfId="0" applyFont="1" applyFill="1" applyBorder="1" applyAlignment="1" applyProtection="1">
      <alignment horizontal="right"/>
      <protection hidden="1" locked="0"/>
    </xf>
    <xf numFmtId="0" fontId="36" fillId="0" borderId="0" xfId="0" applyFont="1" applyBorder="1" applyAlignment="1" applyProtection="1">
      <alignment/>
      <protection hidden="1" locked="0"/>
    </xf>
    <xf numFmtId="0" fontId="36" fillId="0" borderId="0" xfId="0" applyFont="1" applyFill="1" applyBorder="1" applyAlignment="1" applyProtection="1">
      <alignment/>
      <protection hidden="1"/>
    </xf>
    <xf numFmtId="0" fontId="36" fillId="0" borderId="0" xfId="80" applyFont="1" applyFill="1" applyBorder="1" applyProtection="1">
      <alignment/>
      <protection hidden="1" locked="0"/>
    </xf>
    <xf numFmtId="0" fontId="36" fillId="0" borderId="0" xfId="0" applyFont="1" applyFill="1" applyBorder="1" applyAlignment="1" applyProtection="1">
      <alignment vertical="distributed"/>
      <protection hidden="1"/>
    </xf>
    <xf numFmtId="0" fontId="36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36" fillId="0" borderId="0" xfId="80" applyFont="1" applyFill="1" applyBorder="1" applyAlignment="1" applyProtection="1">
      <alignment horizontal="center"/>
      <protection hidden="1" locked="0"/>
    </xf>
    <xf numFmtId="0" fontId="36" fillId="0" borderId="0" xfId="0" applyFont="1" applyFill="1" applyBorder="1" applyAlignment="1">
      <alignment/>
    </xf>
    <xf numFmtId="172" fontId="36" fillId="0" borderId="10" xfId="74" applyNumberFormat="1" applyFont="1" applyFill="1" applyBorder="1" applyAlignment="1" applyProtection="1" quotePrefix="1">
      <alignment horizontal="center" vertical="center" wrapText="1"/>
      <protection hidden="1" locked="0"/>
    </xf>
    <xf numFmtId="0" fontId="30" fillId="0" borderId="10" xfId="0" applyFont="1" applyBorder="1" applyAlignment="1" applyProtection="1">
      <alignment horizontal="center"/>
      <protection hidden="1" locked="0"/>
    </xf>
    <xf numFmtId="0" fontId="36" fillId="0" borderId="10" xfId="0" applyFont="1" applyFill="1" applyBorder="1" applyAlignment="1" applyProtection="1">
      <alignment/>
      <protection hidden="1" locked="0"/>
    </xf>
    <xf numFmtId="0" fontId="36" fillId="0" borderId="10" xfId="0" applyFont="1" applyBorder="1" applyAlignment="1" applyProtection="1">
      <alignment/>
      <protection hidden="1" locked="0"/>
    </xf>
    <xf numFmtId="0" fontId="37" fillId="0" borderId="10" xfId="0" applyFont="1" applyBorder="1" applyAlignment="1" applyProtection="1">
      <alignment horizontal="center"/>
      <protection hidden="1" locked="0"/>
    </xf>
    <xf numFmtId="0" fontId="36" fillId="0" borderId="10" xfId="0" applyFont="1" applyBorder="1" applyAlignment="1" applyProtection="1">
      <alignment horizontal="center"/>
      <protection hidden="1" locked="0"/>
    </xf>
    <xf numFmtId="4" fontId="36" fillId="0" borderId="10" xfId="0" applyNumberFormat="1" applyFont="1" applyBorder="1" applyAlignment="1" applyProtection="1">
      <alignment horizontal="center"/>
      <protection hidden="1" locked="0"/>
    </xf>
    <xf numFmtId="4" fontId="36" fillId="0" borderId="10" xfId="0" applyNumberFormat="1" applyFont="1" applyBorder="1" applyAlignment="1" applyProtection="1">
      <alignment horizontal="right"/>
      <protection hidden="1" locked="0"/>
    </xf>
    <xf numFmtId="0" fontId="36" fillId="0" borderId="10" xfId="0" applyFont="1" applyFill="1" applyBorder="1" applyAlignment="1" applyProtection="1" quotePrefix="1">
      <alignment horizontal="center"/>
      <protection hidden="1" locked="0"/>
    </xf>
    <xf numFmtId="2" fontId="36" fillId="0" borderId="10" xfId="55" applyNumberFormat="1" applyFont="1" applyFill="1" applyBorder="1" applyAlignment="1">
      <alignment horizontal="center" vertical="center"/>
      <protection/>
    </xf>
    <xf numFmtId="2" fontId="36" fillId="0" borderId="10" xfId="55" applyNumberFormat="1" applyFont="1" applyBorder="1" applyAlignment="1">
      <alignment horizontal="center" vertical="center"/>
      <protection/>
    </xf>
    <xf numFmtId="4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4" fontId="36" fillId="0" borderId="10" xfId="0" applyNumberFormat="1" applyFont="1" applyFill="1" applyBorder="1" applyAlignment="1" applyProtection="1">
      <alignment horizontal="right" vertical="center"/>
      <protection hidden="1" locked="0"/>
    </xf>
    <xf numFmtId="2" fontId="36" fillId="0" borderId="10" xfId="56" applyNumberFormat="1" applyFont="1" applyFill="1" applyBorder="1" applyAlignment="1">
      <alignment horizontal="center" vertical="center"/>
      <protection/>
    </xf>
    <xf numFmtId="2" fontId="36" fillId="0" borderId="10" xfId="56" applyNumberFormat="1" applyFont="1" applyBorder="1" applyAlignment="1">
      <alignment horizontal="center" vertical="center"/>
      <protection/>
    </xf>
    <xf numFmtId="0" fontId="36" fillId="0" borderId="10" xfId="0" applyFont="1" applyFill="1" applyBorder="1" applyAlignment="1" applyProtection="1">
      <alignment horizontal="left" vertical="center"/>
      <protection hidden="1" locked="0"/>
    </xf>
    <xf numFmtId="0" fontId="37" fillId="0" borderId="10" xfId="0" applyFont="1" applyFill="1" applyBorder="1" applyAlignment="1" applyProtection="1">
      <alignment horizontal="center"/>
      <protection hidden="1" locked="0"/>
    </xf>
    <xf numFmtId="0" fontId="36" fillId="0" borderId="10" xfId="0" applyFont="1" applyFill="1" applyBorder="1" applyAlignment="1" applyProtection="1">
      <alignment horizontal="center"/>
      <protection hidden="1" locked="0"/>
    </xf>
    <xf numFmtId="173" fontId="36" fillId="0" borderId="10" xfId="74" applyNumberFormat="1" applyFont="1" applyFill="1" applyBorder="1" applyAlignment="1" applyProtection="1" quotePrefix="1">
      <alignment horizontal="center" vertical="center" wrapText="1"/>
      <protection hidden="1" locked="0"/>
    </xf>
    <xf numFmtId="0" fontId="36" fillId="0" borderId="10" xfId="0" applyNumberFormat="1" applyFont="1" applyFill="1" applyBorder="1" applyAlignment="1" applyProtection="1">
      <alignment horizontal="left" vertical="top"/>
      <protection hidden="1" locked="0"/>
    </xf>
    <xf numFmtId="2" fontId="36" fillId="0" borderId="10" xfId="0" applyNumberFormat="1" applyFont="1" applyFill="1" applyBorder="1" applyAlignment="1" applyProtection="1">
      <alignment horizontal="center"/>
      <protection hidden="1" locked="0"/>
    </xf>
    <xf numFmtId="4" fontId="36" fillId="0" borderId="10" xfId="80" applyNumberFormat="1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 quotePrefix="1">
      <alignment horizontal="center" vertical="center" wrapText="1"/>
      <protection hidden="1" locked="0"/>
    </xf>
    <xf numFmtId="0" fontId="36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36" fillId="0" borderId="10" xfId="0" applyNumberFormat="1" applyFont="1" applyFill="1" applyBorder="1" applyAlignment="1" applyProtection="1" quotePrefix="1">
      <alignment horizontal="right" vertical="top" wrapText="1"/>
      <protection hidden="1" locked="0"/>
    </xf>
    <xf numFmtId="0" fontId="36" fillId="0" borderId="10" xfId="0" applyFont="1" applyFill="1" applyBorder="1" applyAlignment="1" applyProtection="1">
      <alignment horizontal="left" vertical="center" wrapText="1"/>
      <protection hidden="1" locked="0"/>
    </xf>
    <xf numFmtId="2" fontId="36" fillId="0" borderId="10" xfId="0" applyNumberFormat="1" applyFont="1" applyFill="1" applyBorder="1" applyAlignment="1" applyProtection="1">
      <alignment horizontal="center"/>
      <protection hidden="1"/>
    </xf>
    <xf numFmtId="172" fontId="36" fillId="0" borderId="10" xfId="74" applyNumberFormat="1" applyFont="1" applyFill="1" applyBorder="1" applyAlignment="1" applyProtection="1" quotePrefix="1">
      <alignment horizontal="center" vertical="center" wrapText="1"/>
      <protection hidden="1"/>
    </xf>
    <xf numFmtId="173" fontId="36" fillId="0" borderId="10" xfId="74" applyNumberFormat="1" applyFont="1" applyFill="1" applyBorder="1" applyAlignment="1" applyProtection="1" quotePrefix="1">
      <alignment horizontal="center" vertical="center" wrapText="1"/>
      <protection hidden="1"/>
    </xf>
    <xf numFmtId="0" fontId="36" fillId="0" borderId="10" xfId="0" applyFont="1" applyFill="1" applyBorder="1" applyAlignment="1" applyProtection="1">
      <alignment horizontal="left"/>
      <protection hidden="1"/>
    </xf>
    <xf numFmtId="0" fontId="30" fillId="0" borderId="10" xfId="0" applyFont="1" applyFill="1" applyBorder="1" applyAlignment="1" applyProtection="1">
      <alignment horizontal="center"/>
      <protection hidden="1" locked="0"/>
    </xf>
    <xf numFmtId="172" fontId="36" fillId="0" borderId="10" xfId="0" applyNumberFormat="1" applyFont="1" applyFill="1" applyBorder="1" applyAlignment="1" applyProtection="1">
      <alignment horizontal="center"/>
      <protection hidden="1"/>
    </xf>
    <xf numFmtId="0" fontId="36" fillId="0" borderId="10" xfId="0" applyFont="1" applyFill="1" applyBorder="1" applyAlignment="1" applyProtection="1">
      <alignment/>
      <protection hidden="1"/>
    </xf>
    <xf numFmtId="0" fontId="36" fillId="0" borderId="10" xfId="0" applyFont="1" applyFill="1" applyBorder="1" applyAlignment="1" applyProtection="1" quotePrefix="1">
      <alignment horizontal="right"/>
      <protection hidden="1"/>
    </xf>
    <xf numFmtId="0" fontId="88" fillId="0" borderId="10" xfId="0" applyFont="1" applyBorder="1" applyAlignment="1">
      <alignment horizontal="right"/>
    </xf>
    <xf numFmtId="0" fontId="36" fillId="0" borderId="10" xfId="0" applyFont="1" applyFill="1" applyBorder="1" applyAlignment="1" applyProtection="1" quotePrefix="1">
      <alignment horizontal="right" wrapText="1"/>
      <protection hidden="1"/>
    </xf>
    <xf numFmtId="172" fontId="36" fillId="0" borderId="10" xfId="80" applyNumberFormat="1" applyFont="1" applyFill="1" applyBorder="1" applyProtection="1">
      <alignment/>
      <protection hidden="1" locked="0"/>
    </xf>
    <xf numFmtId="0" fontId="36" fillId="0" borderId="10" xfId="81" applyFont="1" applyFill="1" applyBorder="1" applyAlignment="1" applyProtection="1" quotePrefix="1">
      <alignment horizontal="right"/>
      <protection hidden="1" locked="0"/>
    </xf>
    <xf numFmtId="2" fontId="36" fillId="0" borderId="10" xfId="81" applyNumberFormat="1" applyFont="1" applyFill="1" applyBorder="1" applyAlignment="1" applyProtection="1">
      <alignment horizontal="center"/>
      <protection hidden="1" locked="0"/>
    </xf>
    <xf numFmtId="0" fontId="36" fillId="0" borderId="10" xfId="0" applyFont="1" applyFill="1" applyBorder="1" applyAlignment="1" applyProtection="1">
      <alignment horizontal="right"/>
      <protection hidden="1"/>
    </xf>
    <xf numFmtId="0" fontId="36" fillId="0" borderId="10" xfId="81" applyFont="1" applyFill="1" applyBorder="1" applyAlignment="1" applyProtection="1">
      <alignment horizontal="left" wrapText="1"/>
      <protection hidden="1" locked="0"/>
    </xf>
    <xf numFmtId="2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36" fillId="0" borderId="10" xfId="0" applyFont="1" applyFill="1" applyBorder="1" applyAlignment="1" applyProtection="1">
      <alignment horizontal="left"/>
      <protection hidden="1" locked="0"/>
    </xf>
    <xf numFmtId="0" fontId="36" fillId="0" borderId="10" xfId="0" applyFont="1" applyFill="1" applyBorder="1" applyAlignment="1" applyProtection="1">
      <alignment horizontal="right"/>
      <protection hidden="1" locked="0"/>
    </xf>
    <xf numFmtId="0" fontId="36" fillId="0" borderId="10" xfId="0" applyFont="1" applyFill="1" applyBorder="1" applyAlignment="1" applyProtection="1">
      <alignment horizontal="right" wrapText="1"/>
      <protection hidden="1" locked="0"/>
    </xf>
    <xf numFmtId="0" fontId="36" fillId="0" borderId="10" xfId="0" applyFont="1" applyFill="1" applyBorder="1" applyAlignment="1" applyProtection="1" quotePrefix="1">
      <alignment horizontal="right" vertical="center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0" xfId="0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 quotePrefix="1">
      <alignment horizontal="right"/>
      <protection hidden="1" locked="0"/>
    </xf>
    <xf numFmtId="2" fontId="3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10" xfId="0" applyNumberFormat="1" applyFont="1" applyFill="1" applyBorder="1" applyAlignment="1" applyProtection="1" quotePrefix="1">
      <alignment horizontal="right" vertical="top" wrapText="1"/>
      <protection/>
    </xf>
    <xf numFmtId="0" fontId="36" fillId="0" borderId="10" xfId="0" applyNumberFormat="1" applyFont="1" applyFill="1" applyBorder="1" applyAlignment="1" applyProtection="1" quotePrefix="1">
      <alignment horizontal="right" vertical="top"/>
      <protection/>
    </xf>
    <xf numFmtId="0" fontId="36" fillId="0" borderId="10" xfId="0" applyNumberFormat="1" applyFont="1" applyFill="1" applyBorder="1" applyAlignment="1" applyProtection="1" quotePrefix="1">
      <alignment horizontal="right" vertical="top"/>
      <protection hidden="1" locked="0"/>
    </xf>
    <xf numFmtId="0" fontId="36" fillId="0" borderId="10" xfId="0" applyFont="1" applyFill="1" applyBorder="1" applyAlignment="1" applyProtection="1">
      <alignment horizontal="left" wrapText="1"/>
      <protection hidden="1" locked="0"/>
    </xf>
    <xf numFmtId="2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173" fontId="36" fillId="0" borderId="10" xfId="74" applyNumberFormat="1" applyFont="1" applyFill="1" applyBorder="1" applyAlignment="1" applyProtection="1" quotePrefix="1">
      <alignment horizontal="center" vertical="distributed" wrapText="1"/>
      <protection hidden="1" locked="0"/>
    </xf>
    <xf numFmtId="172" fontId="36" fillId="0" borderId="10" xfId="0" applyNumberFormat="1" applyFont="1" applyFill="1" applyBorder="1" applyAlignment="1" applyProtection="1">
      <alignment horizontal="center" vertical="distributed"/>
      <protection hidden="1"/>
    </xf>
    <xf numFmtId="0" fontId="36" fillId="0" borderId="10" xfId="0" applyFont="1" applyBorder="1" applyAlignment="1">
      <alignment vertical="distributed" wrapText="1"/>
    </xf>
    <xf numFmtId="4" fontId="36" fillId="0" borderId="10" xfId="0" applyNumberFormat="1" applyFont="1" applyFill="1" applyBorder="1" applyAlignment="1" applyProtection="1">
      <alignment horizontal="center" vertical="distributed"/>
      <protection hidden="1" locked="0"/>
    </xf>
    <xf numFmtId="4" fontId="36" fillId="0" borderId="10" xfId="80" applyNumberFormat="1" applyFont="1" applyFill="1" applyBorder="1" applyAlignment="1" applyProtection="1">
      <alignment horizontal="center" vertical="distributed"/>
      <protection hidden="1" locked="0"/>
    </xf>
    <xf numFmtId="4" fontId="36" fillId="0" borderId="10" xfId="0" applyNumberFormat="1" applyFont="1" applyFill="1" applyBorder="1" applyAlignment="1" applyProtection="1">
      <alignment horizontal="right" vertical="distributed"/>
      <protection hidden="1" locked="0"/>
    </xf>
    <xf numFmtId="0" fontId="36" fillId="0" borderId="10" xfId="0" applyFont="1" applyBorder="1" applyAlignment="1">
      <alignment vertical="distributed"/>
    </xf>
    <xf numFmtId="0" fontId="36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 wrapText="1"/>
    </xf>
    <xf numFmtId="0" fontId="36" fillId="0" borderId="10" xfId="0" applyFont="1" applyFill="1" applyBorder="1" applyAlignment="1" applyProtection="1">
      <alignment vertical="center" wrapText="1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0" xfId="0" applyNumberFormat="1" applyFont="1" applyFill="1" applyBorder="1" applyAlignment="1" applyProtection="1">
      <alignment horizontal="center" vertical="top"/>
      <protection/>
    </xf>
    <xf numFmtId="0" fontId="36" fillId="0" borderId="10" xfId="95" applyNumberFormat="1" applyFont="1" applyBorder="1" applyAlignment="1">
      <alignment horizontal="right"/>
    </xf>
    <xf numFmtId="0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0" fontId="36" fillId="0" borderId="10" xfId="0" applyNumberFormat="1" applyFont="1" applyFill="1" applyBorder="1" applyAlignment="1" applyProtection="1">
      <alignment/>
      <protection hidden="1" locked="0"/>
    </xf>
    <xf numFmtId="0" fontId="36" fillId="0" borderId="10" xfId="93" applyFont="1" applyFill="1" applyBorder="1" applyAlignment="1" applyProtection="1">
      <alignment vertical="center" wrapText="1"/>
      <protection hidden="1" locked="0"/>
    </xf>
    <xf numFmtId="0" fontId="36" fillId="0" borderId="10" xfId="0" applyNumberFormat="1" applyFont="1" applyBorder="1" applyAlignment="1" applyProtection="1">
      <alignment horizontal="center"/>
      <protection hidden="1" locked="0"/>
    </xf>
    <xf numFmtId="0" fontId="36" fillId="0" borderId="15" xfId="93" applyFont="1" applyFill="1" applyBorder="1" applyAlignment="1" applyProtection="1">
      <alignment vertical="center" wrapText="1"/>
      <protection hidden="1" locked="0"/>
    </xf>
    <xf numFmtId="0" fontId="3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Border="1" applyAlignment="1">
      <alignment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4" fontId="29" fillId="0" borderId="0" xfId="0" applyNumberFormat="1" applyFont="1" applyBorder="1" applyAlignment="1" applyProtection="1">
      <alignment horizontal="right"/>
      <protection hidden="1" locked="0"/>
    </xf>
    <xf numFmtId="4" fontId="29" fillId="0" borderId="0" xfId="0" applyNumberFormat="1" applyFont="1" applyAlignment="1" applyProtection="1">
      <alignment horizontal="right"/>
      <protection hidden="1" locked="0"/>
    </xf>
    <xf numFmtId="0" fontId="41" fillId="0" borderId="0" xfId="0" applyFont="1" applyBorder="1" applyAlignment="1">
      <alignment/>
    </xf>
    <xf numFmtId="0" fontId="36" fillId="0" borderId="10" xfId="80" applyNumberFormat="1" applyFont="1" applyFill="1" applyBorder="1" applyAlignment="1" applyProtection="1">
      <alignment horizontal="center" vertical="top"/>
      <protection/>
    </xf>
    <xf numFmtId="4" fontId="36" fillId="0" borderId="10" xfId="80" applyNumberFormat="1" applyFont="1" applyBorder="1" applyAlignment="1">
      <alignment horizontal="right"/>
      <protection/>
    </xf>
    <xf numFmtId="4" fontId="36" fillId="0" borderId="10" xfId="80" applyNumberFormat="1" applyFont="1" applyBorder="1" applyAlignment="1">
      <alignment/>
      <protection/>
    </xf>
    <xf numFmtId="4" fontId="36" fillId="0" borderId="10" xfId="80" applyNumberFormat="1" applyFont="1" applyBorder="1">
      <alignment/>
      <protection/>
    </xf>
    <xf numFmtId="0" fontId="36" fillId="0" borderId="10" xfId="80" applyFont="1" applyBorder="1">
      <alignment/>
      <protection/>
    </xf>
    <xf numFmtId="0" fontId="36" fillId="0" borderId="0" xfId="80" applyFont="1" applyBorder="1">
      <alignment/>
      <protection/>
    </xf>
    <xf numFmtId="0" fontId="36" fillId="0" borderId="0" xfId="80" applyFont="1" applyBorder="1" applyAlignment="1">
      <alignment horizontal="center"/>
      <protection/>
    </xf>
    <xf numFmtId="0" fontId="36" fillId="0" borderId="10" xfId="0" applyFont="1" applyFill="1" applyBorder="1" applyAlignment="1">
      <alignment horizontal="right"/>
    </xf>
    <xf numFmtId="0" fontId="36" fillId="0" borderId="10" xfId="0" applyNumberFormat="1" applyFont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6" fillId="0" borderId="10" xfId="80" applyFont="1" applyFill="1" applyBorder="1" applyAlignment="1" applyProtection="1">
      <alignment horizontal="center"/>
      <protection hidden="1" locked="0"/>
    </xf>
    <xf numFmtId="0" fontId="36" fillId="0" borderId="10" xfId="0" applyNumberFormat="1" applyFont="1" applyFill="1" applyBorder="1" applyAlignment="1">
      <alignment horizontal="right"/>
    </xf>
    <xf numFmtId="0" fontId="36" fillId="0" borderId="10" xfId="80" applyFont="1" applyFill="1" applyBorder="1" applyProtection="1">
      <alignment/>
      <protection hidden="1" locked="0"/>
    </xf>
    <xf numFmtId="0" fontId="36" fillId="0" borderId="0" xfId="0" applyNumberFormat="1" applyFont="1" applyFill="1" applyBorder="1" applyAlignment="1" applyProtection="1">
      <alignment horizontal="right"/>
      <protection hidden="1" locked="0"/>
    </xf>
    <xf numFmtId="2" fontId="29" fillId="0" borderId="0" xfId="0" applyNumberFormat="1" applyFont="1" applyAlignment="1" applyProtection="1">
      <alignment horizontal="center"/>
      <protection hidden="1" locked="0"/>
    </xf>
    <xf numFmtId="2" fontId="30" fillId="0" borderId="10" xfId="0" applyNumberFormat="1" applyFont="1" applyBorder="1" applyAlignment="1" applyProtection="1">
      <alignment horizontal="center"/>
      <protection hidden="1" locked="0"/>
    </xf>
    <xf numFmtId="2" fontId="36" fillId="0" borderId="10" xfId="0" applyNumberFormat="1" applyFont="1" applyBorder="1" applyAlignment="1" applyProtection="1">
      <alignment horizontal="center"/>
      <protection hidden="1" locked="0"/>
    </xf>
    <xf numFmtId="2" fontId="36" fillId="0" borderId="10" xfId="0" applyNumberFormat="1" applyFont="1" applyBorder="1" applyAlignment="1">
      <alignment horizontal="center" vertical="distributed"/>
    </xf>
    <xf numFmtId="2" fontId="36" fillId="0" borderId="10" xfId="0" applyNumberFormat="1" applyFont="1" applyBorder="1" applyAlignment="1">
      <alignment horizontal="center"/>
    </xf>
    <xf numFmtId="2" fontId="36" fillId="0" borderId="10" xfId="100" applyNumberFormat="1" applyFont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 applyProtection="1">
      <alignment horizontal="center"/>
      <protection hidden="1" locked="0"/>
    </xf>
    <xf numFmtId="2" fontId="28" fillId="0" borderId="0" xfId="0" applyNumberFormat="1" applyFont="1" applyFill="1" applyBorder="1" applyAlignment="1" applyProtection="1">
      <alignment horizontal="center"/>
      <protection hidden="1" locked="0"/>
    </xf>
    <xf numFmtId="172" fontId="36" fillId="0" borderId="10" xfId="0" applyNumberFormat="1" applyFont="1" applyFill="1" applyBorder="1" applyAlignment="1" applyProtection="1">
      <alignment/>
      <protection hidden="1" locked="0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81" applyFont="1" applyFill="1" applyBorder="1" applyAlignment="1" applyProtection="1" quotePrefix="1">
      <alignment horizontal="right" wrapText="1"/>
      <protection hidden="1" locked="0"/>
    </xf>
    <xf numFmtId="172" fontId="36" fillId="0" borderId="10" xfId="0" applyNumberFormat="1" applyFont="1" applyFill="1" applyBorder="1" applyAlignment="1" applyProtection="1">
      <alignment/>
      <protection hidden="1"/>
    </xf>
    <xf numFmtId="172" fontId="36" fillId="0" borderId="10" xfId="0" applyNumberFormat="1" applyFont="1" applyFill="1" applyBorder="1" applyAlignment="1" applyProtection="1">
      <alignment horizontal="center"/>
      <protection hidden="1" locked="0"/>
    </xf>
    <xf numFmtId="172" fontId="36" fillId="0" borderId="10" xfId="0" applyNumberFormat="1" applyFont="1" applyFill="1" applyBorder="1" applyAlignment="1" applyProtection="1" quotePrefix="1">
      <alignment horizontal="center" vertical="center" wrapText="1"/>
      <protection hidden="1" locked="0"/>
    </xf>
    <xf numFmtId="2" fontId="36" fillId="0" borderId="10" xfId="80" applyNumberFormat="1" applyFont="1" applyBorder="1" applyAlignment="1">
      <alignment horizontal="center"/>
      <protection/>
    </xf>
    <xf numFmtId="0" fontId="37" fillId="0" borderId="10" xfId="93" applyFont="1" applyFill="1" applyBorder="1" applyAlignment="1" applyProtection="1">
      <alignment horizontal="center" vertical="center" wrapText="1"/>
      <protection hidden="1" locked="0"/>
    </xf>
    <xf numFmtId="0" fontId="31" fillId="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13" xfId="0" applyFont="1" applyFill="1" applyBorder="1" applyAlignment="1">
      <alignment horizontal="right"/>
    </xf>
    <xf numFmtId="0" fontId="37" fillId="0" borderId="13" xfId="0" applyNumberFormat="1" applyFont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/>
    </xf>
    <xf numFmtId="0" fontId="37" fillId="0" borderId="13" xfId="0" applyFont="1" applyFill="1" applyBorder="1" applyAlignment="1" applyProtection="1">
      <alignment horizontal="center"/>
      <protection hidden="1" locked="0"/>
    </xf>
    <xf numFmtId="0" fontId="37" fillId="0" borderId="13" xfId="80" applyFont="1" applyFill="1" applyBorder="1" applyAlignment="1" applyProtection="1">
      <alignment horizontal="center"/>
      <protection hidden="1" locked="0"/>
    </xf>
    <xf numFmtId="0" fontId="37" fillId="0" borderId="0" xfId="0" applyFont="1" applyFill="1" applyBorder="1" applyAlignment="1">
      <alignment/>
    </xf>
    <xf numFmtId="0" fontId="37" fillId="0" borderId="0" xfId="80" applyFont="1" applyFill="1" applyBorder="1" applyProtection="1">
      <alignment/>
      <protection hidden="1" locked="0"/>
    </xf>
    <xf numFmtId="0" fontId="37" fillId="0" borderId="10" xfId="0" applyNumberFormat="1" applyFont="1" applyFill="1" applyBorder="1" applyAlignment="1">
      <alignment horizontal="right"/>
    </xf>
    <xf numFmtId="0" fontId="37" fillId="0" borderId="10" xfId="0" applyNumberFormat="1" applyFont="1" applyBorder="1" applyAlignment="1" applyProtection="1">
      <alignment horizontal="center"/>
      <protection hidden="1" locked="0"/>
    </xf>
    <xf numFmtId="2" fontId="37" fillId="0" borderId="10" xfId="80" applyNumberFormat="1" applyFont="1" applyFill="1" applyBorder="1" applyAlignment="1" applyProtection="1">
      <alignment horizontal="center"/>
      <protection hidden="1" locked="0"/>
    </xf>
    <xf numFmtId="0" fontId="37" fillId="0" borderId="10" xfId="80" applyFont="1" applyFill="1" applyBorder="1" applyAlignment="1" applyProtection="1">
      <alignment horizontal="center"/>
      <protection hidden="1" locked="0"/>
    </xf>
    <xf numFmtId="0" fontId="37" fillId="0" borderId="10" xfId="80" applyFont="1" applyFill="1" applyBorder="1" applyAlignment="1" applyProtection="1">
      <alignment horizontal="right"/>
      <protection hidden="1" locked="0"/>
    </xf>
    <xf numFmtId="0" fontId="37" fillId="0" borderId="10" xfId="80" applyFont="1" applyFill="1" applyBorder="1" applyProtection="1">
      <alignment/>
      <protection hidden="1" locked="0"/>
    </xf>
    <xf numFmtId="0" fontId="36" fillId="0" borderId="15" xfId="93" applyFont="1" applyFill="1" applyBorder="1" applyAlignment="1" applyProtection="1">
      <alignment horizontal="center" vertical="center" wrapText="1"/>
      <protection hidden="1" locked="0"/>
    </xf>
    <xf numFmtId="4" fontId="36" fillId="0" borderId="10" xfId="80" applyNumberFormat="1" applyFont="1" applyBorder="1" applyAlignment="1">
      <alignment horizontal="center"/>
      <protection/>
    </xf>
    <xf numFmtId="4" fontId="36" fillId="0" borderId="0" xfId="80" applyNumberFormat="1" applyFont="1" applyBorder="1" applyAlignment="1">
      <alignment horizontal="center"/>
      <protection/>
    </xf>
    <xf numFmtId="0" fontId="0" fillId="0" borderId="0" xfId="70" applyFont="1" applyAlignment="1" applyProtection="1">
      <alignment wrapText="1"/>
      <protection/>
    </xf>
    <xf numFmtId="0" fontId="4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vertical="center" wrapText="1"/>
    </xf>
    <xf numFmtId="0" fontId="36" fillId="0" borderId="20" xfId="80" applyNumberFormat="1" applyFont="1" applyFill="1" applyBorder="1" applyAlignment="1" applyProtection="1">
      <alignment horizontal="center" vertical="top"/>
      <protection/>
    </xf>
    <xf numFmtId="4" fontId="36" fillId="0" borderId="20" xfId="80" applyNumberFormat="1" applyFont="1" applyBorder="1" applyAlignment="1">
      <alignment horizontal="center"/>
      <protection/>
    </xf>
    <xf numFmtId="2" fontId="36" fillId="0" borderId="20" xfId="80" applyNumberFormat="1" applyFont="1" applyBorder="1" applyAlignment="1">
      <alignment horizontal="center"/>
      <protection/>
    </xf>
    <xf numFmtId="4" fontId="36" fillId="0" borderId="20" xfId="80" applyNumberFormat="1" applyFont="1" applyBorder="1" applyAlignment="1">
      <alignment horizontal="right"/>
      <protection/>
    </xf>
    <xf numFmtId="4" fontId="36" fillId="0" borderId="20" xfId="80" applyNumberFormat="1" applyFont="1" applyBorder="1" applyAlignment="1">
      <alignment/>
      <protection/>
    </xf>
    <xf numFmtId="4" fontId="36" fillId="0" borderId="20" xfId="80" applyNumberFormat="1" applyFont="1" applyBorder="1">
      <alignment/>
      <protection/>
    </xf>
    <xf numFmtId="0" fontId="36" fillId="0" borderId="20" xfId="80" applyFont="1" applyBorder="1">
      <alignment/>
      <protection/>
    </xf>
    <xf numFmtId="0" fontId="36" fillId="0" borderId="20" xfId="93" applyFont="1" applyFill="1" applyBorder="1" applyAlignment="1" applyProtection="1">
      <alignment horizontal="left" vertical="center" wrapText="1"/>
      <protection hidden="1" locked="0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4" fillId="0" borderId="0" xfId="0" applyFont="1" applyAlignment="1">
      <alignment/>
    </xf>
    <xf numFmtId="2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49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 applyProtection="1" quotePrefix="1">
      <alignment/>
      <protection hidden="1" locked="0"/>
    </xf>
    <xf numFmtId="0" fontId="36" fillId="0" borderId="10" xfId="0" applyFont="1" applyFill="1" applyBorder="1" applyAlignment="1" applyProtection="1">
      <alignment wrapText="1"/>
      <protection hidden="1"/>
    </xf>
    <xf numFmtId="49" fontId="46" fillId="0" borderId="0" xfId="0" applyNumberFormat="1" applyFont="1" applyFill="1" applyAlignment="1" quotePrefix="1">
      <alignment horizontal="left" vertical="center"/>
    </xf>
    <xf numFmtId="172" fontId="89" fillId="0" borderId="10" xfId="74" applyNumberFormat="1" applyFont="1" applyFill="1" applyBorder="1" applyAlignment="1" applyProtection="1" quotePrefix="1">
      <alignment horizontal="center" vertical="center" wrapText="1"/>
      <protection hidden="1" locked="0"/>
    </xf>
    <xf numFmtId="0" fontId="89" fillId="0" borderId="10" xfId="93" applyFont="1" applyFill="1" applyBorder="1" applyAlignment="1" applyProtection="1">
      <alignment horizontal="left" vertical="center" wrapText="1"/>
      <protection hidden="1" locked="0"/>
    </xf>
    <xf numFmtId="4" fontId="89" fillId="0" borderId="20" xfId="80" applyNumberFormat="1" applyFont="1" applyBorder="1" applyAlignment="1">
      <alignment horizontal="center"/>
      <protection/>
    </xf>
    <xf numFmtId="2" fontId="89" fillId="0" borderId="20" xfId="80" applyNumberFormat="1" applyFont="1" applyBorder="1" applyAlignment="1">
      <alignment horizontal="center"/>
      <protection/>
    </xf>
    <xf numFmtId="4" fontId="89" fillId="0" borderId="10" xfId="80" applyNumberFormat="1" applyFont="1" applyBorder="1" applyAlignment="1">
      <alignment horizontal="center"/>
      <protection/>
    </xf>
    <xf numFmtId="2" fontId="89" fillId="0" borderId="10" xfId="80" applyNumberFormat="1" applyFont="1" applyBorder="1" applyAlignment="1">
      <alignment horizontal="center"/>
      <protection/>
    </xf>
    <xf numFmtId="49" fontId="4" fillId="0" borderId="0" xfId="0" applyNumberFormat="1" applyFont="1" applyFill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2" fontId="45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3" fillId="0" borderId="23" xfId="0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  <xf numFmtId="0" fontId="31" fillId="0" borderId="16" xfId="0" applyFont="1" applyBorder="1" applyAlignment="1">
      <alignment horizontal="center"/>
    </xf>
    <xf numFmtId="0" fontId="31" fillId="0" borderId="20" xfId="0" applyFont="1" applyFill="1" applyBorder="1" applyAlignment="1" applyProtection="1">
      <alignment horizontal="center"/>
      <protection hidden="1" locked="0"/>
    </xf>
    <xf numFmtId="0" fontId="31" fillId="0" borderId="26" xfId="0" applyFont="1" applyFill="1" applyBorder="1" applyAlignment="1" applyProtection="1">
      <alignment horizontal="center"/>
      <protection hidden="1" locked="0"/>
    </xf>
    <xf numFmtId="0" fontId="31" fillId="0" borderId="13" xfId="0" applyFont="1" applyFill="1" applyBorder="1" applyAlignment="1" applyProtection="1">
      <alignment horizontal="center"/>
      <protection hidden="1" locked="0"/>
    </xf>
    <xf numFmtId="0" fontId="32" fillId="0" borderId="20" xfId="0" applyFont="1" applyBorder="1" applyAlignment="1" applyProtection="1">
      <alignment horizontal="center"/>
      <protection hidden="1" locked="0"/>
    </xf>
    <xf numFmtId="0" fontId="32" fillId="0" borderId="26" xfId="0" applyFont="1" applyBorder="1" applyAlignment="1" applyProtection="1">
      <alignment horizontal="center"/>
      <protection hidden="1" locked="0"/>
    </xf>
    <xf numFmtId="0" fontId="32" fillId="0" borderId="13" xfId="0" applyFont="1" applyBorder="1" applyAlignment="1" applyProtection="1">
      <alignment horizontal="center"/>
      <protection hidden="1" locked="0"/>
    </xf>
    <xf numFmtId="0" fontId="31" fillId="0" borderId="10" xfId="0" applyFont="1" applyBorder="1" applyAlignment="1" applyProtection="1">
      <alignment horizontal="center" vertical="center" wrapText="1"/>
      <protection hidden="1" locked="0"/>
    </xf>
    <xf numFmtId="2" fontId="31" fillId="0" borderId="10" xfId="0" applyNumberFormat="1" applyFont="1" applyBorder="1" applyAlignment="1" applyProtection="1">
      <alignment horizontal="center" vertical="center" textRotation="90"/>
      <protection hidden="1" locked="0"/>
    </xf>
    <xf numFmtId="0" fontId="31" fillId="0" borderId="10" xfId="0" applyFont="1" applyBorder="1" applyAlignment="1" applyProtection="1">
      <alignment horizontal="center" vertical="center" textRotation="90" wrapText="1"/>
      <protection hidden="1" locked="0"/>
    </xf>
    <xf numFmtId="0" fontId="32" fillId="0" borderId="10" xfId="0" applyFont="1" applyBorder="1" applyAlignment="1" applyProtection="1">
      <alignment horizontal="center"/>
      <protection hidden="1" locked="0"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 applyProtection="1">
      <alignment horizontal="center" vertical="center" textRotation="90"/>
      <protection hidden="1" locked="0"/>
    </xf>
    <xf numFmtId="172" fontId="36" fillId="0" borderId="20" xfId="74" applyNumberFormat="1" applyFont="1" applyFill="1" applyBorder="1" applyAlignment="1" applyProtection="1" quotePrefix="1">
      <alignment wrapText="1"/>
      <protection hidden="1" locked="0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omma 3 2" xfId="48"/>
    <cellStyle name="Currency" xfId="49"/>
    <cellStyle name="Currency [0]" xfId="50"/>
    <cellStyle name="Date" xfId="51"/>
    <cellStyle name="Dezimal [0]_Compiling Utility Macros" xfId="52"/>
    <cellStyle name="Dezimal_Compiling Utility Macros" xfId="53"/>
    <cellStyle name="Divider" xfId="54"/>
    <cellStyle name="Excel Built-in Normal" xfId="55"/>
    <cellStyle name="Excel Built-in Normal 1" xfId="56"/>
    <cellStyle name="Explanatory Text" xfId="57"/>
    <cellStyle name="Fixed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eading1" xfId="65"/>
    <cellStyle name="Heading2" xfId="66"/>
    <cellStyle name="Headline I" xfId="67"/>
    <cellStyle name="Headline II" xfId="68"/>
    <cellStyle name="Headline III" xfId="69"/>
    <cellStyle name="Hyperlink" xfId="70"/>
    <cellStyle name="Hyperlink 2" xfId="71"/>
    <cellStyle name="Input" xfId="72"/>
    <cellStyle name="Īįū÷ķūé_laroux" xfId="73"/>
    <cellStyle name="Komats 2" xfId="74"/>
    <cellStyle name="Komats 2 2" xfId="75"/>
    <cellStyle name="Linked Cell" xfId="76"/>
    <cellStyle name="Neutral" xfId="77"/>
    <cellStyle name="Normaali_light-98_gun" xfId="78"/>
    <cellStyle name="Normal 2" xfId="79"/>
    <cellStyle name="Normal 2 2" xfId="80"/>
    <cellStyle name="Normal 2 2 2" xfId="81"/>
    <cellStyle name="Normal 2_Jelgavas_slimnica_09.09.2009._Ar_formulam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te" xfId="89"/>
    <cellStyle name="Output" xfId="90"/>
    <cellStyle name="Parastais 2" xfId="91"/>
    <cellStyle name="Parastais_EL eka+AF8-2" xfId="92"/>
    <cellStyle name="Parasts 2" xfId="93"/>
    <cellStyle name="Percent" xfId="94"/>
    <cellStyle name="Percent 2" xfId="95"/>
    <cellStyle name="Percent 3" xfId="96"/>
    <cellStyle name="Percent 4" xfId="97"/>
    <cellStyle name="Percent 5" xfId="98"/>
    <cellStyle name="Position" xfId="99"/>
    <cellStyle name="Procenti 2" xfId="100"/>
    <cellStyle name="Procenti 2 2" xfId="101"/>
    <cellStyle name="Standard_Anpassen der Amortisation" xfId="102"/>
    <cellStyle name="Style 1" xfId="103"/>
    <cellStyle name="Style 2" xfId="104"/>
    <cellStyle name="Title" xfId="105"/>
    <cellStyle name="Total" xfId="106"/>
    <cellStyle name="Unit" xfId="107"/>
    <cellStyle name="Währung [0]_Compiling Utility Macros" xfId="108"/>
    <cellStyle name="Währung_Compiling Utility Macros" xfId="109"/>
    <cellStyle name="Warning Text" xfId="110"/>
    <cellStyle name="Обычный_Jelgavas_сметы-конкурс" xfId="111"/>
    <cellStyle name="Процентный_Tame BS AUE" xfId="112"/>
    <cellStyle name="Стиль 1" xfId="113"/>
    <cellStyle name="Финансовый_Tame BS AUE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el.lv/?l=1&amp;c=1061&amp;pg=1&amp;p=1436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85" zoomScaleNormal="85" zoomScalePageLayoutView="0" workbookViewId="0" topLeftCell="A1">
      <selection activeCell="I15" sqref="I15"/>
    </sheetView>
  </sheetViews>
  <sheetFormatPr defaultColWidth="9.140625" defaultRowHeight="17.25" customHeight="1"/>
  <cols>
    <col min="1" max="1" width="3.140625" style="2" customWidth="1"/>
    <col min="2" max="2" width="6.00390625" style="2" bestFit="1" customWidth="1"/>
    <col min="3" max="3" width="10.8515625" style="2" customWidth="1"/>
    <col min="4" max="4" width="49.140625" style="2" customWidth="1"/>
    <col min="5" max="5" width="21.421875" style="2" customWidth="1"/>
    <col min="6" max="6" width="13.00390625" style="2" customWidth="1"/>
    <col min="7" max="16384" width="9.140625" style="2" customWidth="1"/>
  </cols>
  <sheetData>
    <row r="1" spans="2:6" ht="17.25" customHeight="1">
      <c r="B1" s="1"/>
      <c r="F1" s="2" t="s">
        <v>0</v>
      </c>
    </row>
    <row r="2" spans="2:5" ht="31.5" customHeight="1">
      <c r="B2" s="1"/>
      <c r="C2" s="3"/>
      <c r="E2" s="4" t="s">
        <v>1</v>
      </c>
    </row>
    <row r="3" spans="2:6" ht="17.25" customHeight="1">
      <c r="B3" s="1"/>
      <c r="C3" s="3"/>
      <c r="E3" s="5" t="s">
        <v>2</v>
      </c>
      <c r="F3" s="2" t="s">
        <v>3</v>
      </c>
    </row>
    <row r="4" spans="2:3" ht="35.25" customHeight="1">
      <c r="B4" s="1"/>
      <c r="C4" s="6"/>
    </row>
    <row r="5" spans="2:4" ht="17.25" customHeight="1">
      <c r="B5" s="1"/>
      <c r="C5" s="7"/>
      <c r="D5" s="9" t="s">
        <v>234</v>
      </c>
    </row>
    <row r="6" spans="3:6" s="8" customFormat="1" ht="17.25" customHeight="1">
      <c r="C6" s="6"/>
      <c r="D6" s="6"/>
      <c r="E6" s="9"/>
      <c r="F6" s="9"/>
    </row>
    <row r="7" spans="3:6" s="8" customFormat="1" ht="17.25" customHeight="1">
      <c r="C7" s="3"/>
      <c r="D7" s="1"/>
      <c r="E7" s="9"/>
      <c r="F7" s="10"/>
    </row>
    <row r="8" spans="2:6" s="36" customFormat="1" ht="17.25" customHeight="1">
      <c r="B8" s="290" t="s">
        <v>4</v>
      </c>
      <c r="C8" s="290"/>
      <c r="D8" s="283" t="s">
        <v>263</v>
      </c>
      <c r="E8" s="37"/>
      <c r="F8" s="38"/>
    </row>
    <row r="9" spans="2:6" s="36" customFormat="1" ht="17.25" customHeight="1">
      <c r="B9" s="290" t="s">
        <v>5</v>
      </c>
      <c r="C9" s="290"/>
      <c r="D9" s="280" t="s">
        <v>52</v>
      </c>
      <c r="E9" s="37"/>
      <c r="F9" s="38"/>
    </row>
    <row r="10" spans="2:6" s="36" customFormat="1" ht="17.25" customHeight="1">
      <c r="B10" s="290" t="s">
        <v>106</v>
      </c>
      <c r="C10" s="290"/>
      <c r="D10" s="281" t="s">
        <v>257</v>
      </c>
      <c r="F10" s="39"/>
    </row>
    <row r="11" spans="3:6" s="36" customFormat="1" ht="17.25" customHeight="1">
      <c r="C11" s="34"/>
      <c r="D11" s="35"/>
      <c r="F11" s="39"/>
    </row>
    <row r="12" spans="3:6" s="36" customFormat="1" ht="17.25" customHeight="1">
      <c r="C12" s="35"/>
      <c r="D12" s="35"/>
      <c r="E12" s="40"/>
      <c r="F12" s="41"/>
    </row>
    <row r="13" spans="2:6" s="36" customFormat="1" ht="17.25" customHeight="1">
      <c r="B13" s="42"/>
      <c r="C13" s="43" t="s">
        <v>222</v>
      </c>
      <c r="D13" s="44"/>
      <c r="E13" s="42"/>
      <c r="F13" s="45"/>
    </row>
    <row r="14" s="36" customFormat="1" ht="17.25" customHeight="1">
      <c r="F14" s="39"/>
    </row>
    <row r="15" spans="2:6" s="36" customFormat="1" ht="17.25" customHeight="1">
      <c r="B15" s="291" t="s">
        <v>6</v>
      </c>
      <c r="C15" s="291" t="s">
        <v>7</v>
      </c>
      <c r="D15" s="291"/>
      <c r="E15" s="291" t="s">
        <v>43</v>
      </c>
      <c r="F15" s="46"/>
    </row>
    <row r="16" spans="2:6" s="36" customFormat="1" ht="17.25" customHeight="1">
      <c r="B16" s="291"/>
      <c r="C16" s="291"/>
      <c r="D16" s="291"/>
      <c r="E16" s="291"/>
      <c r="F16" s="46"/>
    </row>
    <row r="17" spans="2:6" s="36" customFormat="1" ht="17.25" customHeight="1">
      <c r="B17" s="47"/>
      <c r="C17" s="294"/>
      <c r="D17" s="295"/>
      <c r="E17" s="47"/>
      <c r="F17" s="48"/>
    </row>
    <row r="18" spans="2:6" s="36" customFormat="1" ht="27.75" customHeight="1">
      <c r="B18" s="49">
        <v>1</v>
      </c>
      <c r="C18" s="296" t="s">
        <v>258</v>
      </c>
      <c r="D18" s="297"/>
      <c r="E18" s="50"/>
      <c r="F18" s="51"/>
    </row>
    <row r="19" spans="2:6" s="36" customFormat="1" ht="17.25" customHeight="1" thickBot="1">
      <c r="B19" s="261"/>
      <c r="C19" s="298"/>
      <c r="D19" s="299"/>
      <c r="E19" s="262"/>
      <c r="F19" s="52"/>
    </row>
    <row r="20" spans="2:6" s="36" customFormat="1" ht="23.25" customHeight="1" thickTop="1">
      <c r="B20" s="257"/>
      <c r="C20" s="258"/>
      <c r="D20" s="259" t="s">
        <v>8</v>
      </c>
      <c r="E20" s="260"/>
      <c r="F20" s="55"/>
    </row>
    <row r="21" spans="2:6" s="36" customFormat="1" ht="23.25" customHeight="1">
      <c r="B21" s="56"/>
      <c r="C21" s="57"/>
      <c r="D21" s="58" t="s">
        <v>27</v>
      </c>
      <c r="E21" s="59"/>
      <c r="F21" s="39"/>
    </row>
    <row r="22" spans="2:6" s="36" customFormat="1" ht="25.5" customHeight="1">
      <c r="B22" s="53"/>
      <c r="C22" s="54"/>
      <c r="D22" s="13" t="s">
        <v>15</v>
      </c>
      <c r="E22" s="14"/>
      <c r="F22" s="55"/>
    </row>
    <row r="23" spans="2:6" s="36" customFormat="1" ht="17.25" customHeight="1">
      <c r="B23" s="60"/>
      <c r="C23" s="60"/>
      <c r="D23" s="61"/>
      <c r="E23" s="62"/>
      <c r="F23" s="39"/>
    </row>
    <row r="24" s="63" customFormat="1" ht="17.25" customHeight="1">
      <c r="F24" s="64"/>
    </row>
    <row r="25" spans="1:13" s="276" customFormat="1" ht="22.5" customHeight="1">
      <c r="A25" s="292" t="s">
        <v>231</v>
      </c>
      <c r="B25" s="293"/>
      <c r="C25" s="274"/>
      <c r="D25" s="274"/>
      <c r="E25" s="275"/>
      <c r="F25" s="275"/>
      <c r="G25" s="273"/>
      <c r="H25" s="273"/>
      <c r="I25" s="273"/>
      <c r="J25" s="273"/>
      <c r="K25" s="273"/>
      <c r="L25" s="275"/>
      <c r="M25" s="275"/>
    </row>
    <row r="26" spans="1:13" s="276" customFormat="1" ht="12">
      <c r="A26" s="292"/>
      <c r="B26" s="293"/>
      <c r="C26" s="300" t="s">
        <v>232</v>
      </c>
      <c r="D26" s="300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s="276" customFormat="1" ht="12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</row>
    <row r="28" spans="1:13" s="276" customFormat="1" ht="12">
      <c r="A28" s="293"/>
      <c r="B28" s="29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s="276" customFormat="1" ht="12">
      <c r="A29" s="292" t="s">
        <v>233</v>
      </c>
      <c r="B29" s="293"/>
      <c r="C29" s="274"/>
      <c r="D29" s="274"/>
      <c r="E29" s="275"/>
      <c r="F29" s="275"/>
      <c r="G29" s="273"/>
      <c r="H29" s="273"/>
      <c r="I29" s="273"/>
      <c r="J29" s="273"/>
      <c r="K29" s="273"/>
      <c r="L29" s="275"/>
      <c r="M29" s="275"/>
    </row>
    <row r="30" spans="1:13" s="276" customFormat="1" ht="12">
      <c r="A30" s="292"/>
      <c r="B30" s="293"/>
      <c r="C30" s="300" t="s">
        <v>232</v>
      </c>
      <c r="D30" s="300"/>
      <c r="E30" s="273"/>
      <c r="F30" s="273"/>
      <c r="G30" s="273"/>
      <c r="H30" s="273"/>
      <c r="I30" s="273"/>
      <c r="J30" s="273"/>
      <c r="K30" s="273"/>
      <c r="L30" s="273"/>
      <c r="M30" s="273"/>
    </row>
    <row r="31" spans="5:6" ht="13.5">
      <c r="E31" s="75"/>
      <c r="F31" s="75"/>
    </row>
    <row r="32" spans="3:5" s="63" customFormat="1" ht="17.25" customHeight="1">
      <c r="C32" s="65"/>
      <c r="E32" s="65"/>
    </row>
    <row r="33" s="63" customFormat="1" ht="17.25" customHeight="1">
      <c r="D33" s="66"/>
    </row>
    <row r="34" spans="4:5" s="63" customFormat="1" ht="17.25" customHeight="1">
      <c r="D34" s="67"/>
      <c r="E34" s="68"/>
    </row>
    <row r="35" spans="3:6" s="63" customFormat="1" ht="17.25" customHeight="1">
      <c r="C35" s="65"/>
      <c r="F35" s="64"/>
    </row>
    <row r="36" spans="4:5" s="63" customFormat="1" ht="17.25" customHeight="1">
      <c r="D36" s="66"/>
      <c r="E36" s="65"/>
    </row>
    <row r="37" s="63" customFormat="1" ht="17.25" customHeight="1"/>
    <row r="38" s="63" customFormat="1" ht="17.25" customHeight="1">
      <c r="C38" s="65"/>
    </row>
    <row r="39" spans="4:5" s="63" customFormat="1" ht="17.25" customHeight="1">
      <c r="D39" s="66"/>
      <c r="E39" s="65"/>
    </row>
    <row r="43" ht="17.25" customHeight="1">
      <c r="C43" s="74"/>
    </row>
  </sheetData>
  <sheetProtection/>
  <mergeCells count="16">
    <mergeCell ref="A29:B29"/>
    <mergeCell ref="A30:B30"/>
    <mergeCell ref="C30:D30"/>
    <mergeCell ref="A26:B26"/>
    <mergeCell ref="A28:B28"/>
    <mergeCell ref="C26:D26"/>
    <mergeCell ref="B9:C9"/>
    <mergeCell ref="B8:C8"/>
    <mergeCell ref="B15:B16"/>
    <mergeCell ref="C15:D16"/>
    <mergeCell ref="E15:E16"/>
    <mergeCell ref="A25:B25"/>
    <mergeCell ref="C17:D17"/>
    <mergeCell ref="C18:D18"/>
    <mergeCell ref="C19:D19"/>
    <mergeCell ref="B10:C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9" r:id="rId1"/>
  <headerFooter>
    <oddFooter>&amp;R&amp;8Lapa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showZeros="0" zoomScalePageLayoutView="0" workbookViewId="0" topLeftCell="A1">
      <selection activeCell="D4" sqref="D4:J4"/>
    </sheetView>
  </sheetViews>
  <sheetFormatPr defaultColWidth="9.140625" defaultRowHeight="12.75"/>
  <cols>
    <col min="1" max="1" width="3.140625" style="2" customWidth="1"/>
    <col min="2" max="2" width="6.00390625" style="2" bestFit="1" customWidth="1"/>
    <col min="3" max="3" width="8.28125" style="2" customWidth="1"/>
    <col min="4" max="4" width="51.140625" style="2" customWidth="1"/>
    <col min="5" max="5" width="6.7109375" style="2" customWidth="1"/>
    <col min="6" max="6" width="15.140625" style="2" customWidth="1"/>
    <col min="7" max="10" width="13.00390625" style="2" customWidth="1"/>
    <col min="11" max="16384" width="9.140625" style="2" customWidth="1"/>
  </cols>
  <sheetData>
    <row r="2" spans="1:10" s="182" customFormat="1" ht="20.25" customHeight="1">
      <c r="A2" s="183"/>
      <c r="B2" s="183"/>
      <c r="C2" s="225"/>
      <c r="D2" s="225"/>
      <c r="E2" s="320" t="s">
        <v>230</v>
      </c>
      <c r="F2" s="320"/>
      <c r="G2" s="320"/>
      <c r="H2" s="225"/>
      <c r="I2" s="225"/>
      <c r="J2" s="225"/>
    </row>
    <row r="3" spans="1:10" s="182" customFormat="1" ht="12.75">
      <c r="A3" s="226"/>
      <c r="B3" s="226"/>
      <c r="C3" s="226"/>
      <c r="D3" s="226"/>
      <c r="E3" s="226"/>
      <c r="F3" s="226"/>
      <c r="G3" s="226"/>
      <c r="H3" s="226"/>
      <c r="I3" s="88"/>
      <c r="J3" s="88"/>
    </row>
    <row r="4" spans="1:10" s="182" customFormat="1" ht="15.75" customHeight="1">
      <c r="A4" s="224" t="s">
        <v>104</v>
      </c>
      <c r="B4" s="224"/>
      <c r="C4" s="223"/>
      <c r="D4" s="322" t="s">
        <v>263</v>
      </c>
      <c r="E4" s="322"/>
      <c r="F4" s="322"/>
      <c r="G4" s="322"/>
      <c r="H4" s="322"/>
      <c r="I4" s="322"/>
      <c r="J4" s="322"/>
    </row>
    <row r="5" spans="1:12" s="182" customFormat="1" ht="15.75" customHeight="1">
      <c r="A5" s="326"/>
      <c r="B5" s="326"/>
      <c r="C5" s="246"/>
      <c r="D5" s="323" t="s">
        <v>261</v>
      </c>
      <c r="E5" s="323"/>
      <c r="F5" s="323"/>
      <c r="G5" s="323"/>
      <c r="H5" s="323"/>
      <c r="I5" s="323"/>
      <c r="J5" s="323"/>
      <c r="L5" s="90"/>
    </row>
    <row r="6" spans="1:10" s="182" customFormat="1" ht="15.75" customHeight="1">
      <c r="A6" s="224" t="s">
        <v>105</v>
      </c>
      <c r="B6" s="224"/>
      <c r="C6" s="223"/>
      <c r="D6" s="317" t="s">
        <v>258</v>
      </c>
      <c r="E6" s="317"/>
      <c r="F6" s="317"/>
      <c r="G6" s="317"/>
      <c r="H6" s="317"/>
      <c r="I6" s="317"/>
      <c r="J6" s="317"/>
    </row>
    <row r="7" spans="1:10" s="182" customFormat="1" ht="15.75" customHeight="1">
      <c r="A7" s="247" t="s">
        <v>5</v>
      </c>
      <c r="B7" s="247"/>
      <c r="C7" s="246"/>
      <c r="D7" s="323" t="s">
        <v>262</v>
      </c>
      <c r="E7" s="323"/>
      <c r="F7" s="323"/>
      <c r="G7" s="323"/>
      <c r="H7" s="323"/>
      <c r="I7" s="323"/>
      <c r="J7" s="323"/>
    </row>
    <row r="8" spans="1:10" s="184" customFormat="1" ht="15.75" customHeight="1">
      <c r="A8" s="222" t="s">
        <v>106</v>
      </c>
      <c r="B8" s="222"/>
      <c r="C8" s="223"/>
      <c r="D8" s="317" t="s">
        <v>257</v>
      </c>
      <c r="E8" s="317"/>
      <c r="F8" s="317"/>
      <c r="G8" s="317"/>
      <c r="H8" s="317"/>
      <c r="I8" s="317"/>
      <c r="J8" s="317"/>
    </row>
    <row r="9" spans="1:10" s="184" customFormat="1" ht="12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s="184" customFormat="1" ht="12">
      <c r="A10" s="314"/>
      <c r="B10" s="314"/>
      <c r="C10" s="314"/>
      <c r="D10" s="314"/>
      <c r="E10" s="314"/>
      <c r="F10" s="186"/>
      <c r="G10" s="315" t="s">
        <v>107</v>
      </c>
      <c r="H10" s="315"/>
      <c r="I10" s="278"/>
      <c r="J10" s="279" t="s">
        <v>108</v>
      </c>
    </row>
    <row r="11" spans="1:10" s="184" customFormat="1" ht="12">
      <c r="A11" s="187"/>
      <c r="B11" s="187"/>
      <c r="C11" s="187"/>
      <c r="D11" s="89"/>
      <c r="E11" s="186"/>
      <c r="F11" s="186"/>
      <c r="G11" s="315" t="s">
        <v>109</v>
      </c>
      <c r="H11" s="315"/>
      <c r="I11" s="278"/>
      <c r="J11" s="279" t="s">
        <v>110</v>
      </c>
    </row>
    <row r="12" spans="1:10" s="184" customFormat="1" ht="13.5">
      <c r="A12" s="314"/>
      <c r="B12" s="314"/>
      <c r="C12" s="314"/>
      <c r="D12" s="314"/>
      <c r="E12" s="186"/>
      <c r="F12" s="187"/>
      <c r="G12" s="89"/>
      <c r="H12" s="89" t="s">
        <v>111</v>
      </c>
      <c r="I12" s="185"/>
      <c r="J12" s="185"/>
    </row>
    <row r="13" spans="3:5" s="8" customFormat="1" ht="12.75" customHeight="1">
      <c r="C13" s="11"/>
      <c r="D13" s="30"/>
      <c r="E13" s="30"/>
    </row>
    <row r="14" spans="8:9" s="8" customFormat="1" ht="12.75" customHeight="1">
      <c r="H14" s="16"/>
      <c r="I14" s="17"/>
    </row>
    <row r="15" spans="2:10" s="8" customFormat="1" ht="12.75" customHeight="1">
      <c r="B15" s="305" t="s">
        <v>6</v>
      </c>
      <c r="C15" s="305" t="s">
        <v>10</v>
      </c>
      <c r="D15" s="305" t="s">
        <v>11</v>
      </c>
      <c r="E15" s="310" t="s">
        <v>259</v>
      </c>
      <c r="F15" s="311"/>
      <c r="G15" s="324" t="s">
        <v>12</v>
      </c>
      <c r="H15" s="324"/>
      <c r="I15" s="324"/>
      <c r="J15" s="305" t="s">
        <v>13</v>
      </c>
    </row>
    <row r="16" spans="2:10" s="8" customFormat="1" ht="27">
      <c r="B16" s="306"/>
      <c r="C16" s="306"/>
      <c r="D16" s="307"/>
      <c r="E16" s="312"/>
      <c r="F16" s="313"/>
      <c r="G16" s="18" t="s">
        <v>44</v>
      </c>
      <c r="H16" s="18" t="s">
        <v>45</v>
      </c>
      <c r="I16" s="18" t="s">
        <v>46</v>
      </c>
      <c r="J16" s="306"/>
    </row>
    <row r="17" spans="2:10" s="8" customFormat="1" ht="11.25" customHeight="1">
      <c r="B17" s="29">
        <v>1</v>
      </c>
      <c r="C17" s="31">
        <v>2</v>
      </c>
      <c r="D17" s="31">
        <v>3</v>
      </c>
      <c r="E17" s="308">
        <v>4</v>
      </c>
      <c r="F17" s="309"/>
      <c r="G17" s="31">
        <v>5</v>
      </c>
      <c r="H17" s="31">
        <v>6</v>
      </c>
      <c r="I17" s="31">
        <v>7</v>
      </c>
      <c r="J17" s="31">
        <v>8</v>
      </c>
    </row>
    <row r="18" spans="2:10" s="8" customFormat="1" ht="15" customHeight="1">
      <c r="B18" s="19"/>
      <c r="C18" s="20"/>
      <c r="D18" s="20"/>
      <c r="E18" s="308"/>
      <c r="F18" s="309"/>
      <c r="G18" s="20"/>
      <c r="H18" s="20"/>
      <c r="I18" s="20"/>
      <c r="J18" s="21"/>
    </row>
    <row r="19" spans="2:10" s="8" customFormat="1" ht="12.75" customHeight="1">
      <c r="B19" s="12">
        <v>1</v>
      </c>
      <c r="C19" s="22" t="s">
        <v>37</v>
      </c>
      <c r="D19" s="23" t="s">
        <v>260</v>
      </c>
      <c r="E19" s="318"/>
      <c r="F19" s="319"/>
      <c r="G19" s="24"/>
      <c r="H19" s="24"/>
      <c r="I19" s="24"/>
      <c r="J19" s="25"/>
    </row>
    <row r="20" spans="2:10" s="8" customFormat="1" ht="12.75" customHeight="1" thickBot="1">
      <c r="B20" s="252"/>
      <c r="C20" s="253"/>
      <c r="D20" s="254"/>
      <c r="E20" s="303"/>
      <c r="F20" s="304"/>
      <c r="G20" s="255"/>
      <c r="H20" s="255"/>
      <c r="I20" s="255"/>
      <c r="J20" s="256"/>
    </row>
    <row r="21" spans="2:10" s="8" customFormat="1" ht="12.75" customHeight="1" thickTop="1">
      <c r="B21" s="248"/>
      <c r="C21" s="29"/>
      <c r="D21" s="249" t="s">
        <v>8</v>
      </c>
      <c r="E21" s="301">
        <f>SUM(E19:F20)</f>
        <v>0</v>
      </c>
      <c r="F21" s="302"/>
      <c r="G21" s="250">
        <f>SUM(G19:G20)</f>
        <v>0</v>
      </c>
      <c r="H21" s="250">
        <f>SUM(H19:H20)</f>
        <v>0</v>
      </c>
      <c r="I21" s="250">
        <f>SUM(I19:I20)</f>
        <v>0</v>
      </c>
      <c r="J21" s="251">
        <f>SUM(J19:J20)</f>
        <v>0</v>
      </c>
    </row>
    <row r="22" spans="2:10" s="8" customFormat="1" ht="12.75" customHeight="1">
      <c r="B22" s="12"/>
      <c r="C22" s="26"/>
      <c r="D22" s="71" t="s">
        <v>35</v>
      </c>
      <c r="E22" s="69"/>
      <c r="F22" s="15">
        <f>ROUND(E21*E22,2)</f>
        <v>0</v>
      </c>
      <c r="G22" s="27"/>
      <c r="H22" s="27"/>
      <c r="I22" s="27"/>
      <c r="J22" s="27"/>
    </row>
    <row r="23" spans="2:10" s="8" customFormat="1" ht="12.75" customHeight="1">
      <c r="B23" s="12"/>
      <c r="C23" s="26"/>
      <c r="D23" s="71" t="s">
        <v>34</v>
      </c>
      <c r="E23" s="69"/>
      <c r="F23" s="15">
        <f>ROUND(E21*E23,2)</f>
        <v>0</v>
      </c>
      <c r="G23" s="27"/>
      <c r="H23" s="27"/>
      <c r="I23" s="27"/>
      <c r="J23" s="27"/>
    </row>
    <row r="24" spans="2:10" s="8" customFormat="1" ht="12.75" customHeight="1">
      <c r="B24" s="12"/>
      <c r="C24" s="26"/>
      <c r="D24" s="71" t="s">
        <v>36</v>
      </c>
      <c r="E24" s="70">
        <v>0.2359</v>
      </c>
      <c r="F24" s="15">
        <f>ROUND(G21*E24,2)</f>
        <v>0</v>
      </c>
      <c r="G24" s="27"/>
      <c r="H24" s="27"/>
      <c r="I24" s="27"/>
      <c r="J24" s="27"/>
    </row>
    <row r="25" spans="2:10" s="8" customFormat="1" ht="12.75" customHeight="1">
      <c r="B25" s="12"/>
      <c r="C25" s="26"/>
      <c r="D25" s="72" t="s">
        <v>14</v>
      </c>
      <c r="E25" s="32"/>
      <c r="F25" s="28">
        <f>SUM(F22:F24)</f>
        <v>0</v>
      </c>
      <c r="G25" s="27"/>
      <c r="H25" s="27"/>
      <c r="I25" s="27"/>
      <c r="J25" s="27"/>
    </row>
    <row r="26" spans="2:6" s="8" customFormat="1" ht="12.75" customHeight="1">
      <c r="B26" s="12"/>
      <c r="C26" s="26"/>
      <c r="D26" s="73" t="s">
        <v>15</v>
      </c>
      <c r="E26" s="33"/>
      <c r="F26" s="28">
        <f>SUM(E21+F25)</f>
        <v>0</v>
      </c>
    </row>
    <row r="29" spans="1:13" s="276" customFormat="1" ht="22.5" customHeight="1">
      <c r="A29" s="292" t="s">
        <v>231</v>
      </c>
      <c r="B29" s="293"/>
      <c r="C29" s="321"/>
      <c r="D29" s="321"/>
      <c r="E29" s="321"/>
      <c r="F29" s="321"/>
      <c r="G29" s="293"/>
      <c r="H29" s="293"/>
      <c r="I29" s="293"/>
      <c r="J29" s="293"/>
      <c r="K29" s="293"/>
      <c r="L29" s="325"/>
      <c r="M29" s="325"/>
    </row>
    <row r="30" spans="1:13" s="276" customFormat="1" ht="12">
      <c r="A30" s="292"/>
      <c r="B30" s="293"/>
      <c r="C30" s="300" t="s">
        <v>232</v>
      </c>
      <c r="D30" s="300"/>
      <c r="E30" s="300"/>
      <c r="F30" s="300"/>
      <c r="G30" s="293"/>
      <c r="H30" s="293"/>
      <c r="I30" s="293"/>
      <c r="J30" s="293"/>
      <c r="K30" s="293"/>
      <c r="L30" s="293"/>
      <c r="M30" s="293"/>
    </row>
    <row r="31" spans="1:13" s="276" customFormat="1" ht="12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3" s="276" customFormat="1" ht="12">
      <c r="A32" s="293"/>
      <c r="B32" s="293"/>
      <c r="C32" s="273"/>
      <c r="D32" s="273"/>
      <c r="E32" s="293"/>
      <c r="F32" s="293"/>
      <c r="G32" s="293"/>
      <c r="H32" s="293"/>
      <c r="I32" s="293"/>
      <c r="J32" s="293"/>
      <c r="K32" s="293"/>
      <c r="L32" s="293"/>
      <c r="M32" s="293"/>
    </row>
    <row r="33" spans="1:13" s="276" customFormat="1" ht="12">
      <c r="A33" s="292" t="s">
        <v>233</v>
      </c>
      <c r="B33" s="293"/>
      <c r="C33" s="321"/>
      <c r="D33" s="321"/>
      <c r="E33" s="321"/>
      <c r="F33" s="321"/>
      <c r="G33" s="293"/>
      <c r="H33" s="293"/>
      <c r="I33" s="293"/>
      <c r="J33" s="293"/>
      <c r="K33" s="293"/>
      <c r="L33" s="325"/>
      <c r="M33" s="325"/>
    </row>
    <row r="34" spans="1:13" s="276" customFormat="1" ht="12">
      <c r="A34" s="292"/>
      <c r="B34" s="293"/>
      <c r="C34" s="300" t="s">
        <v>232</v>
      </c>
      <c r="D34" s="300"/>
      <c r="E34" s="300"/>
      <c r="F34" s="300"/>
      <c r="G34" s="293"/>
      <c r="H34" s="293"/>
      <c r="I34" s="293"/>
      <c r="J34" s="293"/>
      <c r="K34" s="293"/>
      <c r="L34" s="293"/>
      <c r="M34" s="293"/>
    </row>
  </sheetData>
  <sheetProtection/>
  <mergeCells count="43">
    <mergeCell ref="A34:B34"/>
    <mergeCell ref="C34:F34"/>
    <mergeCell ref="G34:K34"/>
    <mergeCell ref="L34:M34"/>
    <mergeCell ref="A32:B32"/>
    <mergeCell ref="E32:M32"/>
    <mergeCell ref="A33:B33"/>
    <mergeCell ref="C33:F33"/>
    <mergeCell ref="G33:I33"/>
    <mergeCell ref="J33:K33"/>
    <mergeCell ref="L33:M33"/>
    <mergeCell ref="J29:K29"/>
    <mergeCell ref="A5:B5"/>
    <mergeCell ref="L29:M29"/>
    <mergeCell ref="A30:B30"/>
    <mergeCell ref="C30:F30"/>
    <mergeCell ref="G30:K30"/>
    <mergeCell ref="L30:M30"/>
    <mergeCell ref="A10:E10"/>
    <mergeCell ref="G10:H10"/>
    <mergeCell ref="E2:G2"/>
    <mergeCell ref="A29:B29"/>
    <mergeCell ref="C29:F29"/>
    <mergeCell ref="G29:I29"/>
    <mergeCell ref="D4:J4"/>
    <mergeCell ref="D5:J5"/>
    <mergeCell ref="D6:J6"/>
    <mergeCell ref="G15:I15"/>
    <mergeCell ref="J15:J16"/>
    <mergeCell ref="D7:J7"/>
    <mergeCell ref="A12:D12"/>
    <mergeCell ref="G11:H11"/>
    <mergeCell ref="A9:J9"/>
    <mergeCell ref="E17:F17"/>
    <mergeCell ref="D8:J8"/>
    <mergeCell ref="E19:F19"/>
    <mergeCell ref="E21:F21"/>
    <mergeCell ref="E20:F20"/>
    <mergeCell ref="B15:B16"/>
    <mergeCell ref="C15:C16"/>
    <mergeCell ref="D15:D16"/>
    <mergeCell ref="E18:F18"/>
    <mergeCell ref="E15:F1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4" r:id="rId1"/>
  <headerFooter>
    <oddFooter>&amp;R&amp;8Lapa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showZeros="0" tabSelected="1" zoomScale="96" zoomScaleNormal="96" zoomScalePageLayoutView="0" workbookViewId="0" topLeftCell="A148">
      <selection activeCell="C164" sqref="C164:F164"/>
    </sheetView>
  </sheetViews>
  <sheetFormatPr defaultColWidth="9.140625" defaultRowHeight="12.75"/>
  <cols>
    <col min="1" max="1" width="8.140625" style="83" customWidth="1"/>
    <col min="2" max="2" width="5.57421875" style="83" customWidth="1"/>
    <col min="3" max="3" width="53.28125" style="83" customWidth="1"/>
    <col min="4" max="4" width="8.00390625" style="84" customWidth="1"/>
    <col min="5" max="5" width="10.57421875" style="213" bestFit="1" customWidth="1"/>
    <col min="6" max="7" width="7.7109375" style="85" customWidth="1"/>
    <col min="8" max="11" width="8.421875" style="85" customWidth="1"/>
    <col min="12" max="12" width="9.7109375" style="85" customWidth="1"/>
    <col min="13" max="15" width="11.140625" style="85" customWidth="1"/>
    <col min="16" max="16" width="13.00390625" style="86" customWidth="1"/>
    <col min="17" max="16384" width="9.140625" style="83" customWidth="1"/>
  </cols>
  <sheetData>
    <row r="1" spans="1:15" s="182" customFormat="1" ht="23.25" customHeight="1">
      <c r="A1" s="181"/>
      <c r="B1" s="181"/>
      <c r="C1" s="320" t="s">
        <v>221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s="182" customFormat="1" ht="18">
      <c r="A2" s="181"/>
      <c r="B2" s="181"/>
      <c r="C2" s="337" t="s">
        <v>258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4" s="182" customFormat="1" ht="12.75">
      <c r="A3" s="183"/>
      <c r="B3" s="183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2" s="182" customFormat="1" ht="12.75">
      <c r="A4" s="339"/>
      <c r="B4" s="339"/>
      <c r="C4" s="339"/>
      <c r="D4" s="339"/>
      <c r="E4" s="339"/>
      <c r="F4" s="339"/>
      <c r="G4" s="339"/>
      <c r="H4" s="339"/>
      <c r="I4" s="88"/>
      <c r="J4" s="88"/>
      <c r="K4" s="88"/>
      <c r="L4" s="88"/>
    </row>
    <row r="5" spans="1:15" s="182" customFormat="1" ht="15.75" customHeight="1">
      <c r="A5" s="340" t="s">
        <v>104</v>
      </c>
      <c r="B5" s="340"/>
      <c r="C5" s="322" t="s">
        <v>263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</row>
    <row r="6" spans="1:18" s="182" customFormat="1" ht="15.75" customHeight="1">
      <c r="A6" s="326"/>
      <c r="B6" s="326"/>
      <c r="C6" s="323" t="s">
        <v>261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R6" s="90"/>
    </row>
    <row r="7" spans="1:15" s="182" customFormat="1" ht="15.75" customHeight="1">
      <c r="A7" s="340" t="s">
        <v>105</v>
      </c>
      <c r="B7" s="340"/>
      <c r="C7" s="322" t="s">
        <v>258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</row>
    <row r="8" spans="1:15" s="182" customFormat="1" ht="15.75" customHeight="1">
      <c r="A8" s="341" t="s">
        <v>5</v>
      </c>
      <c r="B8" s="341"/>
      <c r="C8" s="323" t="s">
        <v>262</v>
      </c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1:15" s="184" customFormat="1" ht="15.75" customHeight="1">
      <c r="A9" s="342" t="s">
        <v>106</v>
      </c>
      <c r="B9" s="342"/>
      <c r="C9" s="322" t="s">
        <v>257</v>
      </c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277"/>
    </row>
    <row r="10" spans="1:13" s="184" customFormat="1" ht="13.5">
      <c r="A10" s="316"/>
      <c r="B10" s="316"/>
      <c r="C10" s="316"/>
      <c r="D10" s="316"/>
      <c r="E10" s="316"/>
      <c r="F10" s="316"/>
      <c r="G10" s="316"/>
      <c r="H10" s="316"/>
      <c r="I10" s="316"/>
      <c r="J10" s="316"/>
      <c r="K10" s="185"/>
      <c r="L10" s="185"/>
      <c r="M10" s="182"/>
    </row>
    <row r="11" spans="1:15" s="184" customFormat="1" ht="12">
      <c r="A11" s="314"/>
      <c r="B11" s="314"/>
      <c r="C11" s="314"/>
      <c r="D11" s="314"/>
      <c r="E11" s="314"/>
      <c r="F11" s="343"/>
      <c r="G11" s="343"/>
      <c r="H11" s="343"/>
      <c r="I11" s="343"/>
      <c r="J11" s="187"/>
      <c r="K11" s="315" t="s">
        <v>107</v>
      </c>
      <c r="L11" s="315"/>
      <c r="M11" s="315">
        <f>K32</f>
        <v>0</v>
      </c>
      <c r="N11" s="315"/>
      <c r="O11" s="279" t="s">
        <v>108</v>
      </c>
    </row>
    <row r="12" spans="1:15" s="184" customFormat="1" ht="12">
      <c r="A12" s="187"/>
      <c r="B12" s="187"/>
      <c r="C12" s="187"/>
      <c r="D12" s="89"/>
      <c r="E12" s="186"/>
      <c r="F12" s="343"/>
      <c r="G12" s="343"/>
      <c r="H12" s="343"/>
      <c r="I12" s="343"/>
      <c r="J12" s="187"/>
      <c r="K12" s="315" t="s">
        <v>109</v>
      </c>
      <c r="L12" s="315"/>
      <c r="M12" s="315">
        <f>O26</f>
        <v>0</v>
      </c>
      <c r="N12" s="315"/>
      <c r="O12" s="279" t="s">
        <v>110</v>
      </c>
    </row>
    <row r="13" spans="1:15" s="184" customFormat="1" ht="13.5">
      <c r="A13" s="340" t="s">
        <v>111</v>
      </c>
      <c r="B13" s="340"/>
      <c r="C13" s="340"/>
      <c r="D13" s="340"/>
      <c r="E13" s="186"/>
      <c r="F13" s="187"/>
      <c r="G13" s="344"/>
      <c r="H13" s="344"/>
      <c r="I13" s="185"/>
      <c r="J13" s="185"/>
      <c r="K13" s="187"/>
      <c r="L13" s="344"/>
      <c r="M13" s="344"/>
      <c r="N13" s="185"/>
      <c r="O13" s="185"/>
    </row>
    <row r="14" spans="1:16" s="80" customFormat="1" ht="15">
      <c r="A14" s="76"/>
      <c r="B14" s="77"/>
      <c r="C14" s="77"/>
      <c r="D14" s="78"/>
      <c r="E14" s="205"/>
      <c r="F14" s="79"/>
      <c r="G14" s="79"/>
      <c r="H14" s="79"/>
      <c r="I14" s="79"/>
      <c r="J14" s="79"/>
      <c r="K14" s="79"/>
      <c r="L14" s="79"/>
      <c r="M14" s="79"/>
      <c r="N14" s="188"/>
      <c r="O14" s="81"/>
      <c r="P14" s="189"/>
    </row>
    <row r="15" spans="1:16" s="87" customFormat="1" ht="16.5" customHeight="1">
      <c r="A15" s="327" t="s">
        <v>6</v>
      </c>
      <c r="B15" s="327" t="s">
        <v>19</v>
      </c>
      <c r="C15" s="327" t="s">
        <v>20</v>
      </c>
      <c r="D15" s="345" t="s">
        <v>16</v>
      </c>
      <c r="E15" s="334" t="s">
        <v>17</v>
      </c>
      <c r="F15" s="335" t="s">
        <v>18</v>
      </c>
      <c r="G15" s="335" t="s">
        <v>49</v>
      </c>
      <c r="H15" s="336" t="s">
        <v>47</v>
      </c>
      <c r="I15" s="336"/>
      <c r="J15" s="336"/>
      <c r="K15" s="336"/>
      <c r="L15" s="336" t="s">
        <v>48</v>
      </c>
      <c r="M15" s="336"/>
      <c r="N15" s="336"/>
      <c r="O15" s="336"/>
      <c r="P15" s="330" t="s">
        <v>42</v>
      </c>
    </row>
    <row r="16" spans="1:16" s="87" customFormat="1" ht="12.75" customHeight="1">
      <c r="A16" s="328"/>
      <c r="B16" s="328"/>
      <c r="C16" s="328"/>
      <c r="D16" s="345"/>
      <c r="E16" s="334" t="s">
        <v>17</v>
      </c>
      <c r="F16" s="335"/>
      <c r="G16" s="335"/>
      <c r="H16" s="333" t="s">
        <v>38</v>
      </c>
      <c r="I16" s="333" t="s">
        <v>39</v>
      </c>
      <c r="J16" s="333" t="s">
        <v>40</v>
      </c>
      <c r="K16" s="333" t="s">
        <v>41</v>
      </c>
      <c r="L16" s="333" t="s">
        <v>21</v>
      </c>
      <c r="M16" s="333" t="s">
        <v>38</v>
      </c>
      <c r="N16" s="333" t="s">
        <v>39</v>
      </c>
      <c r="O16" s="333" t="s">
        <v>40</v>
      </c>
      <c r="P16" s="331"/>
    </row>
    <row r="17" spans="1:16" s="87" customFormat="1" ht="9.75">
      <c r="A17" s="329"/>
      <c r="B17" s="329"/>
      <c r="C17" s="329"/>
      <c r="D17" s="345"/>
      <c r="E17" s="334"/>
      <c r="F17" s="335"/>
      <c r="G17" s="335"/>
      <c r="H17" s="333"/>
      <c r="I17" s="333"/>
      <c r="J17" s="333"/>
      <c r="K17" s="333"/>
      <c r="L17" s="333"/>
      <c r="M17" s="333"/>
      <c r="N17" s="333"/>
      <c r="O17" s="333"/>
      <c r="P17" s="332"/>
    </row>
    <row r="18" spans="1:16" s="82" customFormat="1" ht="9.75">
      <c r="A18" s="134">
        <v>1</v>
      </c>
      <c r="B18" s="134">
        <v>2</v>
      </c>
      <c r="C18" s="134">
        <v>3</v>
      </c>
      <c r="D18" s="105">
        <v>4</v>
      </c>
      <c r="E18" s="206">
        <v>5</v>
      </c>
      <c r="F18" s="105">
        <v>6</v>
      </c>
      <c r="G18" s="105">
        <v>7</v>
      </c>
      <c r="H18" s="105">
        <v>8</v>
      </c>
      <c r="I18" s="105">
        <v>9</v>
      </c>
      <c r="J18" s="105">
        <v>10</v>
      </c>
      <c r="K18" s="105">
        <v>11</v>
      </c>
      <c r="L18" s="105">
        <v>12</v>
      </c>
      <c r="M18" s="105">
        <v>13</v>
      </c>
      <c r="N18" s="105">
        <v>14</v>
      </c>
      <c r="O18" s="105">
        <v>15</v>
      </c>
      <c r="P18" s="105">
        <v>16</v>
      </c>
    </row>
    <row r="19" spans="1:16" s="96" customFormat="1" ht="13.5">
      <c r="A19" s="106"/>
      <c r="B19" s="107"/>
      <c r="C19" s="108" t="s">
        <v>62</v>
      </c>
      <c r="D19" s="109"/>
      <c r="E19" s="207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</row>
    <row r="20" spans="1:16" s="96" customFormat="1" ht="13.5">
      <c r="A20" s="112" t="s">
        <v>96</v>
      </c>
      <c r="B20" s="107"/>
      <c r="C20" s="107" t="s">
        <v>103</v>
      </c>
      <c r="D20" s="109" t="s">
        <v>68</v>
      </c>
      <c r="E20" s="207">
        <v>1</v>
      </c>
      <c r="F20" s="113"/>
      <c r="G20" s="114"/>
      <c r="H20" s="113"/>
      <c r="I20" s="113"/>
      <c r="J20" s="113"/>
      <c r="K20" s="110"/>
      <c r="L20" s="115"/>
      <c r="M20" s="115"/>
      <c r="N20" s="115"/>
      <c r="O20" s="115"/>
      <c r="P20" s="116"/>
    </row>
    <row r="21" spans="1:16" s="96" customFormat="1" ht="13.5">
      <c r="A21" s="112" t="s">
        <v>56</v>
      </c>
      <c r="B21" s="107"/>
      <c r="C21" s="107" t="s">
        <v>63</v>
      </c>
      <c r="D21" s="109" t="s">
        <v>67</v>
      </c>
      <c r="E21" s="207">
        <v>75</v>
      </c>
      <c r="F21" s="117"/>
      <c r="G21" s="118"/>
      <c r="H21" s="117"/>
      <c r="I21" s="117"/>
      <c r="J21" s="117"/>
      <c r="K21" s="110"/>
      <c r="L21" s="115"/>
      <c r="M21" s="115"/>
      <c r="N21" s="115"/>
      <c r="O21" s="115"/>
      <c r="P21" s="116"/>
    </row>
    <row r="22" spans="1:16" s="96" customFormat="1" ht="13.5">
      <c r="A22" s="112" t="s">
        <v>97</v>
      </c>
      <c r="B22" s="107"/>
      <c r="C22" s="119" t="s">
        <v>64</v>
      </c>
      <c r="D22" s="109" t="s">
        <v>67</v>
      </c>
      <c r="E22" s="207">
        <v>33.8</v>
      </c>
      <c r="F22" s="113"/>
      <c r="G22" s="114"/>
      <c r="H22" s="113"/>
      <c r="I22" s="113"/>
      <c r="J22" s="113"/>
      <c r="K22" s="110"/>
      <c r="L22" s="115"/>
      <c r="M22" s="115"/>
      <c r="N22" s="115"/>
      <c r="O22" s="115"/>
      <c r="P22" s="116"/>
    </row>
    <row r="23" spans="1:16" s="96" customFormat="1" ht="13.5">
      <c r="A23" s="112" t="s">
        <v>57</v>
      </c>
      <c r="B23" s="107"/>
      <c r="C23" s="119" t="s">
        <v>127</v>
      </c>
      <c r="D23" s="109" t="s">
        <v>75</v>
      </c>
      <c r="E23" s="207">
        <v>2.3</v>
      </c>
      <c r="F23" s="113"/>
      <c r="G23" s="114"/>
      <c r="H23" s="113"/>
      <c r="I23" s="113"/>
      <c r="J23" s="113"/>
      <c r="K23" s="110"/>
      <c r="L23" s="115"/>
      <c r="M23" s="115"/>
      <c r="N23" s="115"/>
      <c r="O23" s="115"/>
      <c r="P23" s="116"/>
    </row>
    <row r="24" spans="1:16" s="96" customFormat="1" ht="13.5">
      <c r="A24" s="112" t="s">
        <v>58</v>
      </c>
      <c r="B24" s="107"/>
      <c r="C24" s="119" t="s">
        <v>126</v>
      </c>
      <c r="D24" s="109" t="s">
        <v>67</v>
      </c>
      <c r="E24" s="207">
        <v>24</v>
      </c>
      <c r="F24" s="113"/>
      <c r="G24" s="114"/>
      <c r="H24" s="113"/>
      <c r="I24" s="113"/>
      <c r="J24" s="113"/>
      <c r="K24" s="110"/>
      <c r="L24" s="115"/>
      <c r="M24" s="115"/>
      <c r="N24" s="115"/>
      <c r="O24" s="115"/>
      <c r="P24" s="116"/>
    </row>
    <row r="25" spans="1:16" s="96" customFormat="1" ht="13.5">
      <c r="A25" s="112" t="s">
        <v>59</v>
      </c>
      <c r="B25" s="107"/>
      <c r="C25" s="107" t="s">
        <v>65</v>
      </c>
      <c r="D25" s="109" t="s">
        <v>68</v>
      </c>
      <c r="E25" s="207">
        <v>1</v>
      </c>
      <c r="F25" s="110"/>
      <c r="G25" s="110"/>
      <c r="H25" s="110"/>
      <c r="I25" s="110"/>
      <c r="J25" s="111"/>
      <c r="K25" s="110"/>
      <c r="L25" s="115"/>
      <c r="M25" s="115"/>
      <c r="N25" s="115"/>
      <c r="O25" s="115"/>
      <c r="P25" s="116"/>
    </row>
    <row r="26" spans="1:16" s="96" customFormat="1" ht="13.5">
      <c r="A26" s="112" t="s">
        <v>60</v>
      </c>
      <c r="B26" s="107"/>
      <c r="C26" s="107" t="s">
        <v>66</v>
      </c>
      <c r="D26" s="109" t="s">
        <v>22</v>
      </c>
      <c r="E26" s="207">
        <v>3</v>
      </c>
      <c r="F26" s="113"/>
      <c r="G26" s="114"/>
      <c r="H26" s="113"/>
      <c r="I26" s="113"/>
      <c r="J26" s="113"/>
      <c r="K26" s="110"/>
      <c r="L26" s="115"/>
      <c r="M26" s="115"/>
      <c r="N26" s="115"/>
      <c r="O26" s="115"/>
      <c r="P26" s="116"/>
    </row>
    <row r="27" spans="1:16" s="96" customFormat="1" ht="13.5">
      <c r="A27" s="112" t="s">
        <v>128</v>
      </c>
      <c r="B27" s="107"/>
      <c r="C27" s="107" t="s">
        <v>102</v>
      </c>
      <c r="D27" s="109" t="s">
        <v>67</v>
      </c>
      <c r="E27" s="207">
        <v>20</v>
      </c>
      <c r="F27" s="114"/>
      <c r="G27" s="114"/>
      <c r="H27" s="113"/>
      <c r="I27" s="113"/>
      <c r="J27" s="111"/>
      <c r="K27" s="110"/>
      <c r="L27" s="115"/>
      <c r="M27" s="115"/>
      <c r="N27" s="115"/>
      <c r="O27" s="115"/>
      <c r="P27" s="116"/>
    </row>
    <row r="28" spans="1:16" s="96" customFormat="1" ht="13.5">
      <c r="A28" s="112" t="s">
        <v>129</v>
      </c>
      <c r="B28" s="107"/>
      <c r="C28" s="107" t="s">
        <v>159</v>
      </c>
      <c r="D28" s="109" t="s">
        <v>68</v>
      </c>
      <c r="E28" s="207">
        <v>1</v>
      </c>
      <c r="F28" s="114"/>
      <c r="G28" s="114"/>
      <c r="H28" s="113"/>
      <c r="I28" s="113"/>
      <c r="J28" s="111"/>
      <c r="K28" s="110"/>
      <c r="L28" s="115"/>
      <c r="M28" s="115"/>
      <c r="N28" s="115"/>
      <c r="O28" s="115"/>
      <c r="P28" s="116"/>
    </row>
    <row r="29" spans="1:16" s="96" customFormat="1" ht="13.5">
      <c r="A29" s="112" t="s">
        <v>172</v>
      </c>
      <c r="B29" s="107"/>
      <c r="C29" s="107" t="s">
        <v>160</v>
      </c>
      <c r="D29" s="109" t="s">
        <v>68</v>
      </c>
      <c r="E29" s="207">
        <v>1</v>
      </c>
      <c r="F29" s="114"/>
      <c r="G29" s="114"/>
      <c r="H29" s="113"/>
      <c r="I29" s="113"/>
      <c r="J29" s="111"/>
      <c r="K29" s="110"/>
      <c r="L29" s="115"/>
      <c r="M29" s="115"/>
      <c r="N29" s="115"/>
      <c r="O29" s="115"/>
      <c r="P29" s="116"/>
    </row>
    <row r="30" spans="1:16" s="96" customFormat="1" ht="13.5">
      <c r="A30" s="112" t="s">
        <v>173</v>
      </c>
      <c r="B30" s="107"/>
      <c r="C30" s="107" t="s">
        <v>98</v>
      </c>
      <c r="D30" s="109" t="s">
        <v>75</v>
      </c>
      <c r="E30" s="207">
        <v>18</v>
      </c>
      <c r="F30" s="113"/>
      <c r="G30" s="114"/>
      <c r="H30" s="113"/>
      <c r="I30" s="113"/>
      <c r="J30" s="113"/>
      <c r="K30" s="110"/>
      <c r="L30" s="115"/>
      <c r="M30" s="115"/>
      <c r="N30" s="115"/>
      <c r="O30" s="115"/>
      <c r="P30" s="116"/>
    </row>
    <row r="31" spans="1:16" s="93" customFormat="1" ht="13.5">
      <c r="A31" s="121"/>
      <c r="B31" s="121"/>
      <c r="C31" s="120" t="s">
        <v>73</v>
      </c>
      <c r="D31" s="121"/>
      <c r="E31" s="158">
        <v>0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</row>
    <row r="32" spans="1:16" s="93" customFormat="1" ht="16.5">
      <c r="A32" s="104">
        <v>12</v>
      </c>
      <c r="B32" s="122"/>
      <c r="C32" s="123" t="s">
        <v>112</v>
      </c>
      <c r="D32" s="124" t="s">
        <v>162</v>
      </c>
      <c r="E32" s="158">
        <v>33.8</v>
      </c>
      <c r="F32" s="115"/>
      <c r="G32" s="125"/>
      <c r="H32" s="125"/>
      <c r="I32" s="125"/>
      <c r="J32" s="125"/>
      <c r="K32" s="115"/>
      <c r="L32" s="115"/>
      <c r="M32" s="115"/>
      <c r="N32" s="115"/>
      <c r="O32" s="115"/>
      <c r="P32" s="116"/>
    </row>
    <row r="33" spans="1:16" s="93" customFormat="1" ht="27">
      <c r="A33" s="126">
        <v>0</v>
      </c>
      <c r="B33" s="126"/>
      <c r="C33" s="127" t="s">
        <v>254</v>
      </c>
      <c r="D33" s="124" t="s">
        <v>162</v>
      </c>
      <c r="E33" s="158">
        <v>35</v>
      </c>
      <c r="F33" s="115"/>
      <c r="G33" s="125"/>
      <c r="H33" s="125"/>
      <c r="I33" s="125"/>
      <c r="J33" s="125"/>
      <c r="K33" s="115"/>
      <c r="L33" s="115"/>
      <c r="M33" s="115"/>
      <c r="N33" s="115"/>
      <c r="O33" s="115"/>
      <c r="P33" s="116"/>
    </row>
    <row r="34" spans="1:16" s="93" customFormat="1" ht="16.5">
      <c r="A34" s="126">
        <v>0</v>
      </c>
      <c r="B34" s="126"/>
      <c r="C34" s="128" t="s">
        <v>50</v>
      </c>
      <c r="D34" s="124" t="s">
        <v>162</v>
      </c>
      <c r="E34" s="158">
        <v>50</v>
      </c>
      <c r="F34" s="115"/>
      <c r="G34" s="125"/>
      <c r="H34" s="125"/>
      <c r="I34" s="125"/>
      <c r="J34" s="125"/>
      <c r="K34" s="115"/>
      <c r="L34" s="115"/>
      <c r="M34" s="115"/>
      <c r="N34" s="115"/>
      <c r="O34" s="115"/>
      <c r="P34" s="116"/>
    </row>
    <row r="35" spans="1:16" s="93" customFormat="1" ht="12.75" customHeight="1">
      <c r="A35" s="126">
        <v>13</v>
      </c>
      <c r="B35" s="126"/>
      <c r="C35" s="129" t="s">
        <v>69</v>
      </c>
      <c r="D35" s="130" t="s">
        <v>67</v>
      </c>
      <c r="E35" s="158">
        <v>33.8</v>
      </c>
      <c r="F35" s="115"/>
      <c r="G35" s="125"/>
      <c r="H35" s="125"/>
      <c r="I35" s="125"/>
      <c r="J35" s="125"/>
      <c r="K35" s="115"/>
      <c r="L35" s="115"/>
      <c r="M35" s="115"/>
      <c r="N35" s="115"/>
      <c r="O35" s="115"/>
      <c r="P35" s="116"/>
    </row>
    <row r="36" spans="1:16" s="97" customFormat="1" ht="16.5">
      <c r="A36" s="131">
        <v>14</v>
      </c>
      <c r="B36" s="132"/>
      <c r="C36" s="133" t="s">
        <v>80</v>
      </c>
      <c r="D36" s="130" t="s">
        <v>162</v>
      </c>
      <c r="E36" s="158">
        <v>30.1</v>
      </c>
      <c r="F36" s="115"/>
      <c r="G36" s="125"/>
      <c r="H36" s="125"/>
      <c r="I36" s="125"/>
      <c r="J36" s="125"/>
      <c r="K36" s="115"/>
      <c r="L36" s="115"/>
      <c r="M36" s="115"/>
      <c r="N36" s="115"/>
      <c r="O36" s="115"/>
      <c r="P36" s="116"/>
    </row>
    <row r="37" spans="1:16" s="97" customFormat="1" ht="13.5">
      <c r="A37" s="135"/>
      <c r="B37" s="136"/>
      <c r="C37" s="137" t="s">
        <v>70</v>
      </c>
      <c r="D37" s="130" t="s">
        <v>29</v>
      </c>
      <c r="E37" s="158">
        <v>4.9</v>
      </c>
      <c r="F37" s="115"/>
      <c r="G37" s="125"/>
      <c r="H37" s="125"/>
      <c r="I37" s="125"/>
      <c r="J37" s="125"/>
      <c r="K37" s="115"/>
      <c r="L37" s="115"/>
      <c r="M37" s="115"/>
      <c r="N37" s="115"/>
      <c r="O37" s="115"/>
      <c r="P37" s="116"/>
    </row>
    <row r="38" spans="1:16" s="97" customFormat="1" ht="13.5">
      <c r="A38" s="135"/>
      <c r="B38" s="136"/>
      <c r="C38" s="138" t="s">
        <v>255</v>
      </c>
      <c r="D38" s="130" t="s">
        <v>29</v>
      </c>
      <c r="E38" s="158">
        <v>35</v>
      </c>
      <c r="F38" s="115"/>
      <c r="G38" s="125"/>
      <c r="H38" s="125"/>
      <c r="I38" s="125"/>
      <c r="J38" s="125"/>
      <c r="K38" s="115"/>
      <c r="L38" s="115"/>
      <c r="M38" s="115"/>
      <c r="N38" s="115"/>
      <c r="O38" s="115"/>
      <c r="P38" s="116"/>
    </row>
    <row r="39" spans="1:16" s="97" customFormat="1" ht="13.5">
      <c r="A39" s="135"/>
      <c r="B39" s="136"/>
      <c r="C39" s="137" t="s">
        <v>71</v>
      </c>
      <c r="D39" s="130" t="s">
        <v>68</v>
      </c>
      <c r="E39" s="158">
        <v>1</v>
      </c>
      <c r="F39" s="115"/>
      <c r="G39" s="125"/>
      <c r="H39" s="125"/>
      <c r="I39" s="125"/>
      <c r="J39" s="125"/>
      <c r="K39" s="115"/>
      <c r="L39" s="115"/>
      <c r="M39" s="115"/>
      <c r="N39" s="115"/>
      <c r="O39" s="115"/>
      <c r="P39" s="116"/>
    </row>
    <row r="40" spans="1:16" s="97" customFormat="1" ht="16.5">
      <c r="A40" s="131">
        <v>15</v>
      </c>
      <c r="B40" s="132"/>
      <c r="C40" s="136" t="s">
        <v>113</v>
      </c>
      <c r="D40" s="130" t="s">
        <v>162</v>
      </c>
      <c r="E40" s="158">
        <v>22.5</v>
      </c>
      <c r="F40" s="115"/>
      <c r="G40" s="125"/>
      <c r="H40" s="125"/>
      <c r="I40" s="125"/>
      <c r="J40" s="125"/>
      <c r="K40" s="115"/>
      <c r="L40" s="115"/>
      <c r="M40" s="115"/>
      <c r="N40" s="115"/>
      <c r="O40" s="115"/>
      <c r="P40" s="116"/>
    </row>
    <row r="41" spans="1:16" s="97" customFormat="1" ht="27">
      <c r="A41" s="136"/>
      <c r="B41" s="136"/>
      <c r="C41" s="139" t="s">
        <v>86</v>
      </c>
      <c r="D41" s="130" t="s">
        <v>162</v>
      </c>
      <c r="E41" s="158">
        <v>25</v>
      </c>
      <c r="F41" s="115"/>
      <c r="G41" s="125"/>
      <c r="H41" s="125"/>
      <c r="I41" s="125"/>
      <c r="J41" s="125"/>
      <c r="K41" s="115"/>
      <c r="L41" s="115"/>
      <c r="M41" s="115"/>
      <c r="N41" s="115"/>
      <c r="O41" s="115"/>
      <c r="P41" s="116"/>
    </row>
    <row r="42" spans="1:16" s="97" customFormat="1" ht="13.5">
      <c r="A42" s="136"/>
      <c r="B42" s="136"/>
      <c r="C42" s="137" t="s">
        <v>251</v>
      </c>
      <c r="D42" s="130" t="s">
        <v>31</v>
      </c>
      <c r="E42" s="158">
        <v>4</v>
      </c>
      <c r="F42" s="115"/>
      <c r="G42" s="125"/>
      <c r="H42" s="125"/>
      <c r="I42" s="125"/>
      <c r="J42" s="125"/>
      <c r="K42" s="115"/>
      <c r="L42" s="115"/>
      <c r="M42" s="115"/>
      <c r="N42" s="115"/>
      <c r="O42" s="115"/>
      <c r="P42" s="116"/>
    </row>
    <row r="43" spans="1:16" s="97" customFormat="1" ht="13.5">
      <c r="A43" s="136"/>
      <c r="B43" s="136"/>
      <c r="C43" s="137" t="s">
        <v>72</v>
      </c>
      <c r="D43" s="130" t="s">
        <v>32</v>
      </c>
      <c r="E43" s="158">
        <v>3</v>
      </c>
      <c r="F43" s="115"/>
      <c r="G43" s="125"/>
      <c r="H43" s="125"/>
      <c r="I43" s="125"/>
      <c r="J43" s="125"/>
      <c r="K43" s="115"/>
      <c r="L43" s="115"/>
      <c r="M43" s="115"/>
      <c r="N43" s="115"/>
      <c r="O43" s="115"/>
      <c r="P43" s="116"/>
    </row>
    <row r="44" spans="1:16" s="98" customFormat="1" ht="13.5">
      <c r="A44" s="140"/>
      <c r="B44" s="140"/>
      <c r="C44" s="141" t="s">
        <v>85</v>
      </c>
      <c r="D44" s="142" t="s">
        <v>68</v>
      </c>
      <c r="E44" s="158">
        <v>1</v>
      </c>
      <c r="F44" s="115"/>
      <c r="G44" s="125"/>
      <c r="H44" s="125"/>
      <c r="I44" s="125"/>
      <c r="J44" s="125"/>
      <c r="K44" s="115"/>
      <c r="L44" s="115"/>
      <c r="M44" s="115"/>
      <c r="N44" s="115"/>
      <c r="O44" s="115"/>
      <c r="P44" s="116"/>
    </row>
    <row r="45" spans="1:16" s="97" customFormat="1" ht="41.25">
      <c r="A45" s="131">
        <v>16</v>
      </c>
      <c r="B45" s="132"/>
      <c r="C45" s="282" t="s">
        <v>256</v>
      </c>
      <c r="D45" s="130" t="s">
        <v>162</v>
      </c>
      <c r="E45" s="158">
        <v>11.3</v>
      </c>
      <c r="F45" s="115"/>
      <c r="G45" s="125"/>
      <c r="H45" s="125"/>
      <c r="I45" s="125"/>
      <c r="J45" s="125"/>
      <c r="K45" s="115"/>
      <c r="L45" s="115"/>
      <c r="M45" s="115"/>
      <c r="N45" s="115"/>
      <c r="O45" s="115"/>
      <c r="P45" s="116"/>
    </row>
    <row r="46" spans="1:16" s="97" customFormat="1" ht="13.5">
      <c r="A46" s="136"/>
      <c r="B46" s="136"/>
      <c r="C46" s="143" t="s">
        <v>54</v>
      </c>
      <c r="D46" s="130" t="s">
        <v>29</v>
      </c>
      <c r="E46" s="158">
        <v>2</v>
      </c>
      <c r="F46" s="115"/>
      <c r="G46" s="125"/>
      <c r="H46" s="125"/>
      <c r="I46" s="125"/>
      <c r="J46" s="125"/>
      <c r="K46" s="115"/>
      <c r="L46" s="115"/>
      <c r="M46" s="115"/>
      <c r="N46" s="115"/>
      <c r="O46" s="115"/>
      <c r="P46" s="116"/>
    </row>
    <row r="47" spans="1:16" s="97" customFormat="1" ht="13.5">
      <c r="A47" s="136"/>
      <c r="B47" s="136"/>
      <c r="C47" s="143" t="s">
        <v>252</v>
      </c>
      <c r="D47" s="130" t="s">
        <v>31</v>
      </c>
      <c r="E47" s="158">
        <v>2</v>
      </c>
      <c r="F47" s="115"/>
      <c r="G47" s="125"/>
      <c r="H47" s="125"/>
      <c r="I47" s="125"/>
      <c r="J47" s="125"/>
      <c r="K47" s="115"/>
      <c r="L47" s="115"/>
      <c r="M47" s="115"/>
      <c r="N47" s="115"/>
      <c r="O47" s="115"/>
      <c r="P47" s="116"/>
    </row>
    <row r="48" spans="1:16" s="97" customFormat="1" ht="13.5">
      <c r="A48" s="136"/>
      <c r="B48" s="136"/>
      <c r="C48" s="137" t="s">
        <v>253</v>
      </c>
      <c r="D48" s="130" t="s">
        <v>78</v>
      </c>
      <c r="E48" s="158">
        <v>1</v>
      </c>
      <c r="F48" s="115"/>
      <c r="G48" s="125"/>
      <c r="H48" s="125"/>
      <c r="I48" s="125"/>
      <c r="J48" s="125"/>
      <c r="K48" s="115"/>
      <c r="L48" s="115"/>
      <c r="M48" s="115"/>
      <c r="N48" s="115"/>
      <c r="O48" s="115"/>
      <c r="P48" s="116"/>
    </row>
    <row r="49" spans="1:16" s="97" customFormat="1" ht="27">
      <c r="A49" s="136"/>
      <c r="B49" s="136"/>
      <c r="C49" s="139" t="s">
        <v>74</v>
      </c>
      <c r="D49" s="130" t="s">
        <v>162</v>
      </c>
      <c r="E49" s="158">
        <v>15</v>
      </c>
      <c r="F49" s="115"/>
      <c r="G49" s="125"/>
      <c r="H49" s="125"/>
      <c r="I49" s="125"/>
      <c r="J49" s="125"/>
      <c r="K49" s="115"/>
      <c r="L49" s="115"/>
      <c r="M49" s="115"/>
      <c r="N49" s="115"/>
      <c r="O49" s="115"/>
      <c r="P49" s="116"/>
    </row>
    <row r="50" spans="1:16" s="98" customFormat="1" ht="12.75" customHeight="1">
      <c r="A50" s="131">
        <v>17</v>
      </c>
      <c r="B50" s="132"/>
      <c r="C50" s="144" t="s">
        <v>61</v>
      </c>
      <c r="D50" s="145" t="s">
        <v>23</v>
      </c>
      <c r="E50" s="158">
        <v>13.1</v>
      </c>
      <c r="F50" s="115"/>
      <c r="G50" s="125"/>
      <c r="H50" s="125"/>
      <c r="I50" s="125"/>
      <c r="J50" s="125"/>
      <c r="K50" s="115"/>
      <c r="L50" s="115"/>
      <c r="M50" s="115"/>
      <c r="N50" s="115"/>
      <c r="O50" s="115"/>
      <c r="P50" s="116"/>
    </row>
    <row r="51" spans="1:16" s="98" customFormat="1" ht="13.5">
      <c r="A51" s="140"/>
      <c r="B51" s="140"/>
      <c r="C51" s="141" t="s">
        <v>119</v>
      </c>
      <c r="D51" s="130" t="s">
        <v>23</v>
      </c>
      <c r="E51" s="158">
        <v>15</v>
      </c>
      <c r="F51" s="115"/>
      <c r="G51" s="125"/>
      <c r="H51" s="125"/>
      <c r="I51" s="125"/>
      <c r="J51" s="125"/>
      <c r="K51" s="115"/>
      <c r="L51" s="115"/>
      <c r="M51" s="115"/>
      <c r="N51" s="115"/>
      <c r="O51" s="115"/>
      <c r="P51" s="116"/>
    </row>
    <row r="52" spans="1:16" s="98" customFormat="1" ht="13.5">
      <c r="A52" s="140"/>
      <c r="B52" s="140"/>
      <c r="C52" s="141" t="s">
        <v>53</v>
      </c>
      <c r="D52" s="142" t="s">
        <v>68</v>
      </c>
      <c r="E52" s="158">
        <v>1</v>
      </c>
      <c r="F52" s="115"/>
      <c r="G52" s="125"/>
      <c r="H52" s="125"/>
      <c r="I52" s="125"/>
      <c r="J52" s="125"/>
      <c r="K52" s="115"/>
      <c r="L52" s="115"/>
      <c r="M52" s="115"/>
      <c r="N52" s="115"/>
      <c r="O52" s="115"/>
      <c r="P52" s="116"/>
    </row>
    <row r="53" spans="1:16" s="93" customFormat="1" ht="13.5">
      <c r="A53" s="121"/>
      <c r="B53" s="121"/>
      <c r="C53" s="120" t="s">
        <v>76</v>
      </c>
      <c r="D53" s="121"/>
      <c r="E53" s="158">
        <v>0</v>
      </c>
      <c r="F53" s="115"/>
      <c r="G53" s="125"/>
      <c r="H53" s="125"/>
      <c r="I53" s="125"/>
      <c r="J53" s="125"/>
      <c r="K53" s="115"/>
      <c r="L53" s="115"/>
      <c r="M53" s="115"/>
      <c r="N53" s="115"/>
      <c r="O53" s="115"/>
      <c r="P53" s="116"/>
    </row>
    <row r="54" spans="1:16" s="93" customFormat="1" ht="13.5">
      <c r="A54" s="121">
        <v>18</v>
      </c>
      <c r="B54" s="121"/>
      <c r="C54" s="146" t="s">
        <v>114</v>
      </c>
      <c r="D54" s="121" t="s">
        <v>67</v>
      </c>
      <c r="E54" s="158">
        <v>1.8</v>
      </c>
      <c r="F54" s="115"/>
      <c r="G54" s="125"/>
      <c r="H54" s="125"/>
      <c r="I54" s="125"/>
      <c r="J54" s="125"/>
      <c r="K54" s="115"/>
      <c r="L54" s="115"/>
      <c r="M54" s="115"/>
      <c r="N54" s="115"/>
      <c r="O54" s="115"/>
      <c r="P54" s="116"/>
    </row>
    <row r="55" spans="1:16" s="93" customFormat="1" ht="13.5">
      <c r="A55" s="121"/>
      <c r="B55" s="121"/>
      <c r="C55" s="147" t="s">
        <v>88</v>
      </c>
      <c r="D55" s="121" t="s">
        <v>75</v>
      </c>
      <c r="E55" s="158">
        <v>0.01</v>
      </c>
      <c r="F55" s="115"/>
      <c r="G55" s="125"/>
      <c r="H55" s="125"/>
      <c r="I55" s="125"/>
      <c r="J55" s="125"/>
      <c r="K55" s="115"/>
      <c r="L55" s="115"/>
      <c r="M55" s="115"/>
      <c r="N55" s="115"/>
      <c r="O55" s="115"/>
      <c r="P55" s="116"/>
    </row>
    <row r="56" spans="1:16" s="93" customFormat="1" ht="27">
      <c r="A56" s="121"/>
      <c r="B56" s="121"/>
      <c r="C56" s="148" t="s">
        <v>81</v>
      </c>
      <c r="D56" s="121" t="s">
        <v>67</v>
      </c>
      <c r="E56" s="158">
        <v>2</v>
      </c>
      <c r="F56" s="115"/>
      <c r="G56" s="125"/>
      <c r="H56" s="125"/>
      <c r="I56" s="125"/>
      <c r="J56" s="125"/>
      <c r="K56" s="115"/>
      <c r="L56" s="115"/>
      <c r="M56" s="115"/>
      <c r="N56" s="115"/>
      <c r="O56" s="115"/>
      <c r="P56" s="116"/>
    </row>
    <row r="57" spans="1:16" s="93" customFormat="1" ht="13.5">
      <c r="A57" s="121"/>
      <c r="B57" s="121"/>
      <c r="C57" s="147" t="s">
        <v>89</v>
      </c>
      <c r="D57" s="121" t="s">
        <v>67</v>
      </c>
      <c r="E57" s="158">
        <v>4</v>
      </c>
      <c r="F57" s="115"/>
      <c r="G57" s="125"/>
      <c r="H57" s="125"/>
      <c r="I57" s="125"/>
      <c r="J57" s="125"/>
      <c r="K57" s="115"/>
      <c r="L57" s="115"/>
      <c r="M57" s="115"/>
      <c r="N57" s="115"/>
      <c r="O57" s="115"/>
      <c r="P57" s="116"/>
    </row>
    <row r="58" spans="1:16" s="93" customFormat="1" ht="13.5">
      <c r="A58" s="121"/>
      <c r="B58" s="121"/>
      <c r="C58" s="149" t="s">
        <v>77</v>
      </c>
      <c r="D58" s="121" t="s">
        <v>68</v>
      </c>
      <c r="E58" s="158">
        <v>1</v>
      </c>
      <c r="F58" s="115"/>
      <c r="G58" s="125"/>
      <c r="H58" s="125"/>
      <c r="I58" s="125"/>
      <c r="J58" s="125"/>
      <c r="K58" s="115"/>
      <c r="L58" s="115"/>
      <c r="M58" s="115"/>
      <c r="N58" s="115"/>
      <c r="O58" s="115"/>
      <c r="P58" s="116"/>
    </row>
    <row r="59" spans="1:16" s="93" customFormat="1" ht="13.5">
      <c r="A59" s="121">
        <v>19</v>
      </c>
      <c r="B59" s="121"/>
      <c r="C59" s="146" t="s">
        <v>121</v>
      </c>
      <c r="D59" s="121" t="s">
        <v>67</v>
      </c>
      <c r="E59" s="158">
        <v>28.3</v>
      </c>
      <c r="F59" s="115"/>
      <c r="G59" s="125"/>
      <c r="H59" s="125"/>
      <c r="I59" s="125"/>
      <c r="J59" s="125"/>
      <c r="K59" s="115"/>
      <c r="L59" s="115"/>
      <c r="M59" s="115"/>
      <c r="N59" s="115"/>
      <c r="O59" s="115"/>
      <c r="P59" s="116"/>
    </row>
    <row r="60" spans="1:16" s="93" customFormat="1" ht="13.5">
      <c r="A60" s="121"/>
      <c r="B60" s="121"/>
      <c r="C60" s="141" t="s">
        <v>117</v>
      </c>
      <c r="D60" s="142" t="s">
        <v>67</v>
      </c>
      <c r="E60" s="158">
        <f>E59*0.8</f>
        <v>22.64</v>
      </c>
      <c r="F60" s="115"/>
      <c r="G60" s="125"/>
      <c r="H60" s="125"/>
      <c r="I60" s="125"/>
      <c r="J60" s="125"/>
      <c r="K60" s="115"/>
      <c r="L60" s="115"/>
      <c r="M60" s="115"/>
      <c r="N60" s="115"/>
      <c r="O60" s="115"/>
      <c r="P60" s="116"/>
    </row>
    <row r="61" spans="1:16" s="93" customFormat="1" ht="16.5">
      <c r="A61" s="121"/>
      <c r="B61" s="121"/>
      <c r="C61" s="147" t="s">
        <v>89</v>
      </c>
      <c r="D61" s="124" t="s">
        <v>162</v>
      </c>
      <c r="E61" s="158">
        <v>30</v>
      </c>
      <c r="F61" s="115"/>
      <c r="G61" s="125"/>
      <c r="H61" s="125"/>
      <c r="I61" s="125"/>
      <c r="J61" s="125"/>
      <c r="K61" s="115"/>
      <c r="L61" s="115"/>
      <c r="M61" s="115"/>
      <c r="N61" s="115"/>
      <c r="O61" s="115"/>
      <c r="P61" s="116"/>
    </row>
    <row r="62" spans="1:16" s="93" customFormat="1" ht="27">
      <c r="A62" s="121"/>
      <c r="B62" s="121"/>
      <c r="C62" s="148" t="s">
        <v>82</v>
      </c>
      <c r="D62" s="124" t="s">
        <v>67</v>
      </c>
      <c r="E62" s="158">
        <v>28</v>
      </c>
      <c r="F62" s="115"/>
      <c r="G62" s="125"/>
      <c r="H62" s="125"/>
      <c r="I62" s="125"/>
      <c r="J62" s="125"/>
      <c r="K62" s="115"/>
      <c r="L62" s="115"/>
      <c r="M62" s="115"/>
      <c r="N62" s="115"/>
      <c r="O62" s="115"/>
      <c r="P62" s="116"/>
    </row>
    <row r="63" spans="1:16" s="93" customFormat="1" ht="13.5">
      <c r="A63" s="121"/>
      <c r="B63" s="121"/>
      <c r="C63" s="149" t="s">
        <v>77</v>
      </c>
      <c r="D63" s="124" t="s">
        <v>68</v>
      </c>
      <c r="E63" s="158">
        <v>1</v>
      </c>
      <c r="F63" s="115"/>
      <c r="G63" s="125"/>
      <c r="H63" s="125"/>
      <c r="I63" s="125"/>
      <c r="J63" s="125"/>
      <c r="K63" s="115"/>
      <c r="L63" s="115"/>
      <c r="M63" s="115"/>
      <c r="N63" s="115"/>
      <c r="O63" s="115"/>
      <c r="P63" s="116"/>
    </row>
    <row r="64" spans="1:16" s="93" customFormat="1" ht="13.5">
      <c r="A64" s="121">
        <v>20</v>
      </c>
      <c r="B64" s="121"/>
      <c r="C64" s="146" t="s">
        <v>223</v>
      </c>
      <c r="D64" s="121" t="s">
        <v>67</v>
      </c>
      <c r="E64" s="158">
        <v>3.7</v>
      </c>
      <c r="F64" s="115"/>
      <c r="G64" s="125"/>
      <c r="H64" s="125"/>
      <c r="I64" s="125"/>
      <c r="J64" s="125"/>
      <c r="K64" s="115"/>
      <c r="L64" s="115"/>
      <c r="M64" s="115"/>
      <c r="N64" s="115"/>
      <c r="O64" s="115"/>
      <c r="P64" s="116"/>
    </row>
    <row r="65" spans="1:16" s="93" customFormat="1" ht="13.5">
      <c r="A65" s="121"/>
      <c r="B65" s="121"/>
      <c r="C65" s="141" t="s">
        <v>117</v>
      </c>
      <c r="D65" s="142" t="s">
        <v>67</v>
      </c>
      <c r="E65" s="158">
        <v>3.7</v>
      </c>
      <c r="F65" s="115"/>
      <c r="G65" s="125"/>
      <c r="H65" s="125"/>
      <c r="I65" s="125"/>
      <c r="J65" s="125"/>
      <c r="K65" s="115"/>
      <c r="L65" s="115"/>
      <c r="M65" s="115"/>
      <c r="N65" s="115"/>
      <c r="O65" s="115"/>
      <c r="P65" s="116"/>
    </row>
    <row r="66" spans="1:16" s="93" customFormat="1" ht="16.5">
      <c r="A66" s="121"/>
      <c r="B66" s="121"/>
      <c r="C66" s="147" t="s">
        <v>89</v>
      </c>
      <c r="D66" s="124" t="s">
        <v>162</v>
      </c>
      <c r="E66" s="158">
        <v>4.5</v>
      </c>
      <c r="F66" s="115"/>
      <c r="G66" s="125"/>
      <c r="H66" s="125"/>
      <c r="I66" s="125"/>
      <c r="J66" s="125"/>
      <c r="K66" s="115"/>
      <c r="L66" s="115"/>
      <c r="M66" s="115"/>
      <c r="N66" s="115"/>
      <c r="O66" s="115"/>
      <c r="P66" s="116"/>
    </row>
    <row r="67" spans="1:16" s="93" customFormat="1" ht="13.5">
      <c r="A67" s="121"/>
      <c r="B67" s="121"/>
      <c r="C67" s="149" t="s">
        <v>77</v>
      </c>
      <c r="D67" s="124" t="s">
        <v>68</v>
      </c>
      <c r="E67" s="158">
        <v>1</v>
      </c>
      <c r="F67" s="115"/>
      <c r="G67" s="125"/>
      <c r="H67" s="125"/>
      <c r="I67" s="125"/>
      <c r="J67" s="125"/>
      <c r="K67" s="115"/>
      <c r="L67" s="115"/>
      <c r="M67" s="115"/>
      <c r="N67" s="115"/>
      <c r="O67" s="115"/>
      <c r="P67" s="116"/>
    </row>
    <row r="68" spans="1:16" s="93" customFormat="1" ht="16.5">
      <c r="A68" s="104">
        <v>21</v>
      </c>
      <c r="B68" s="122"/>
      <c r="C68" s="106" t="s">
        <v>123</v>
      </c>
      <c r="D68" s="124" t="s">
        <v>162</v>
      </c>
      <c r="E68" s="158">
        <v>81.52000000000001</v>
      </c>
      <c r="F68" s="115"/>
      <c r="G68" s="125"/>
      <c r="H68" s="125"/>
      <c r="I68" s="125"/>
      <c r="J68" s="125"/>
      <c r="K68" s="115"/>
      <c r="L68" s="115"/>
      <c r="M68" s="115"/>
      <c r="N68" s="115"/>
      <c r="O68" s="115"/>
      <c r="P68" s="116"/>
    </row>
    <row r="69" spans="1:16" s="93" customFormat="1" ht="13.5">
      <c r="A69" s="214"/>
      <c r="B69" s="106"/>
      <c r="C69" s="149" t="s">
        <v>115</v>
      </c>
      <c r="D69" s="124" t="s">
        <v>28</v>
      </c>
      <c r="E69" s="158">
        <f>E68*0.15</f>
        <v>12.228000000000002</v>
      </c>
      <c r="F69" s="115"/>
      <c r="G69" s="125"/>
      <c r="H69" s="125"/>
      <c r="I69" s="125"/>
      <c r="J69" s="125"/>
      <c r="K69" s="115"/>
      <c r="L69" s="115"/>
      <c r="M69" s="115"/>
      <c r="N69" s="115"/>
      <c r="O69" s="115"/>
      <c r="P69" s="116"/>
    </row>
    <row r="70" spans="1:16" s="93" customFormat="1" ht="16.5">
      <c r="A70" s="104">
        <v>22</v>
      </c>
      <c r="B70" s="122"/>
      <c r="C70" s="106" t="s">
        <v>116</v>
      </c>
      <c r="D70" s="124" t="s">
        <v>162</v>
      </c>
      <c r="E70" s="158">
        <v>81.52000000000001</v>
      </c>
      <c r="F70" s="115"/>
      <c r="G70" s="125"/>
      <c r="H70" s="125"/>
      <c r="I70" s="125"/>
      <c r="J70" s="125"/>
      <c r="K70" s="115"/>
      <c r="L70" s="115"/>
      <c r="M70" s="115"/>
      <c r="N70" s="115"/>
      <c r="O70" s="115"/>
      <c r="P70" s="116"/>
    </row>
    <row r="71" spans="1:16" s="93" customFormat="1" ht="13.5">
      <c r="A71" s="214"/>
      <c r="B71" s="106"/>
      <c r="C71" s="149" t="s">
        <v>79</v>
      </c>
      <c r="D71" s="124" t="s">
        <v>31</v>
      </c>
      <c r="E71" s="158">
        <v>28</v>
      </c>
      <c r="F71" s="115"/>
      <c r="G71" s="125"/>
      <c r="H71" s="125"/>
      <c r="I71" s="125"/>
      <c r="J71" s="125"/>
      <c r="K71" s="115"/>
      <c r="L71" s="115"/>
      <c r="M71" s="115"/>
      <c r="N71" s="115"/>
      <c r="O71" s="115"/>
      <c r="P71" s="116"/>
    </row>
    <row r="72" spans="1:16" s="93" customFormat="1" ht="13.5">
      <c r="A72" s="214"/>
      <c r="B72" s="106"/>
      <c r="C72" s="149" t="s">
        <v>120</v>
      </c>
      <c r="D72" s="124" t="s">
        <v>68</v>
      </c>
      <c r="E72" s="158">
        <v>1</v>
      </c>
      <c r="F72" s="115"/>
      <c r="G72" s="125"/>
      <c r="H72" s="125"/>
      <c r="I72" s="125"/>
      <c r="J72" s="125"/>
      <c r="K72" s="115"/>
      <c r="L72" s="115"/>
      <c r="M72" s="115"/>
      <c r="N72" s="115"/>
      <c r="O72" s="115"/>
      <c r="P72" s="116"/>
    </row>
    <row r="73" spans="1:16" s="97" customFormat="1" ht="16.5">
      <c r="A73" s="131">
        <v>23</v>
      </c>
      <c r="B73" s="132"/>
      <c r="C73" s="136" t="s">
        <v>122</v>
      </c>
      <c r="D73" s="130" t="s">
        <v>162</v>
      </c>
      <c r="E73" s="158">
        <v>39.7</v>
      </c>
      <c r="F73" s="115"/>
      <c r="G73" s="125"/>
      <c r="H73" s="125"/>
      <c r="I73" s="125"/>
      <c r="J73" s="125"/>
      <c r="K73" s="115"/>
      <c r="L73" s="115"/>
      <c r="M73" s="115"/>
      <c r="N73" s="115"/>
      <c r="O73" s="115"/>
      <c r="P73" s="116"/>
    </row>
    <row r="74" spans="1:16" s="97" customFormat="1" ht="16.5">
      <c r="A74" s="136"/>
      <c r="B74" s="136"/>
      <c r="C74" s="137" t="s">
        <v>87</v>
      </c>
      <c r="D74" s="130" t="s">
        <v>162</v>
      </c>
      <c r="E74" s="158">
        <v>43</v>
      </c>
      <c r="F74" s="115"/>
      <c r="G74" s="125"/>
      <c r="H74" s="125"/>
      <c r="I74" s="125"/>
      <c r="J74" s="125"/>
      <c r="K74" s="115"/>
      <c r="L74" s="115"/>
      <c r="M74" s="115"/>
      <c r="N74" s="115"/>
      <c r="O74" s="115"/>
      <c r="P74" s="116"/>
    </row>
    <row r="75" spans="1:16" s="97" customFormat="1" ht="13.5">
      <c r="A75" s="136"/>
      <c r="B75" s="136"/>
      <c r="C75" s="137" t="s">
        <v>251</v>
      </c>
      <c r="D75" s="130" t="s">
        <v>31</v>
      </c>
      <c r="E75" s="158">
        <v>6</v>
      </c>
      <c r="F75" s="115"/>
      <c r="G75" s="125"/>
      <c r="H75" s="125"/>
      <c r="I75" s="125"/>
      <c r="J75" s="125"/>
      <c r="K75" s="115"/>
      <c r="L75" s="115"/>
      <c r="M75" s="115"/>
      <c r="N75" s="115"/>
      <c r="O75" s="115"/>
      <c r="P75" s="116"/>
    </row>
    <row r="76" spans="1:16" s="97" customFormat="1" ht="13.5">
      <c r="A76" s="136"/>
      <c r="B76" s="136"/>
      <c r="C76" s="137" t="s">
        <v>72</v>
      </c>
      <c r="D76" s="130" t="s">
        <v>32</v>
      </c>
      <c r="E76" s="158">
        <v>3</v>
      </c>
      <c r="F76" s="115"/>
      <c r="G76" s="125"/>
      <c r="H76" s="125"/>
      <c r="I76" s="125"/>
      <c r="J76" s="125"/>
      <c r="K76" s="115"/>
      <c r="L76" s="115"/>
      <c r="M76" s="115"/>
      <c r="N76" s="115"/>
      <c r="O76" s="115"/>
      <c r="P76" s="116"/>
    </row>
    <row r="77" spans="1:16" s="98" customFormat="1" ht="13.5">
      <c r="A77" s="140"/>
      <c r="B77" s="140"/>
      <c r="C77" s="141" t="s">
        <v>85</v>
      </c>
      <c r="D77" s="142" t="s">
        <v>25</v>
      </c>
      <c r="E77" s="158">
        <v>1</v>
      </c>
      <c r="F77" s="115"/>
      <c r="G77" s="125"/>
      <c r="H77" s="125"/>
      <c r="I77" s="125"/>
      <c r="J77" s="125"/>
      <c r="K77" s="115"/>
      <c r="L77" s="115"/>
      <c r="M77" s="115"/>
      <c r="N77" s="115"/>
      <c r="O77" s="115"/>
      <c r="P77" s="116"/>
    </row>
    <row r="78" spans="1:16" s="93" customFormat="1" ht="16.5">
      <c r="A78" s="104">
        <v>24</v>
      </c>
      <c r="B78" s="122"/>
      <c r="C78" s="106" t="s">
        <v>124</v>
      </c>
      <c r="D78" s="124" t="s">
        <v>162</v>
      </c>
      <c r="E78" s="158">
        <v>89.3</v>
      </c>
      <c r="F78" s="115"/>
      <c r="G78" s="125"/>
      <c r="H78" s="125"/>
      <c r="I78" s="125"/>
      <c r="J78" s="125"/>
      <c r="K78" s="115"/>
      <c r="L78" s="115"/>
      <c r="M78" s="115"/>
      <c r="N78" s="115"/>
      <c r="O78" s="115"/>
      <c r="P78" s="116"/>
    </row>
    <row r="79" spans="1:16" s="93" customFormat="1" ht="13.5">
      <c r="A79" s="214"/>
      <c r="B79" s="106"/>
      <c r="C79" s="152" t="s">
        <v>118</v>
      </c>
      <c r="D79" s="124" t="s">
        <v>31</v>
      </c>
      <c r="E79" s="158">
        <v>9</v>
      </c>
      <c r="F79" s="115"/>
      <c r="G79" s="125"/>
      <c r="H79" s="125"/>
      <c r="I79" s="125"/>
      <c r="J79" s="125"/>
      <c r="K79" s="115"/>
      <c r="L79" s="115"/>
      <c r="M79" s="115"/>
      <c r="N79" s="115"/>
      <c r="O79" s="115"/>
      <c r="P79" s="116"/>
    </row>
    <row r="80" spans="1:16" s="93" customFormat="1" ht="13.5">
      <c r="A80" s="214"/>
      <c r="B80" s="106"/>
      <c r="C80" s="152" t="s">
        <v>84</v>
      </c>
      <c r="D80" s="124" t="s">
        <v>68</v>
      </c>
      <c r="E80" s="158">
        <v>1</v>
      </c>
      <c r="F80" s="115"/>
      <c r="G80" s="125"/>
      <c r="H80" s="125"/>
      <c r="I80" s="125"/>
      <c r="J80" s="125"/>
      <c r="K80" s="115"/>
      <c r="L80" s="115"/>
      <c r="M80" s="115"/>
      <c r="N80" s="115"/>
      <c r="O80" s="115"/>
      <c r="P80" s="116"/>
    </row>
    <row r="81" spans="1:16" s="97" customFormat="1" ht="16.5">
      <c r="A81" s="131">
        <v>25</v>
      </c>
      <c r="B81" s="132"/>
      <c r="C81" s="136" t="s">
        <v>125</v>
      </c>
      <c r="D81" s="130" t="s">
        <v>162</v>
      </c>
      <c r="E81" s="158">
        <v>89.3</v>
      </c>
      <c r="F81" s="115"/>
      <c r="G81" s="125"/>
      <c r="H81" s="125"/>
      <c r="I81" s="125"/>
      <c r="J81" s="125"/>
      <c r="K81" s="115"/>
      <c r="L81" s="115"/>
      <c r="M81" s="115"/>
      <c r="N81" s="115"/>
      <c r="O81" s="115"/>
      <c r="P81" s="116"/>
    </row>
    <row r="82" spans="1:16" s="97" customFormat="1" ht="13.5">
      <c r="A82" s="217"/>
      <c r="B82" s="136"/>
      <c r="C82" s="137" t="s">
        <v>83</v>
      </c>
      <c r="D82" s="130" t="s">
        <v>29</v>
      </c>
      <c r="E82" s="158">
        <v>15</v>
      </c>
      <c r="F82" s="115"/>
      <c r="G82" s="125"/>
      <c r="H82" s="125"/>
      <c r="I82" s="125"/>
      <c r="J82" s="125"/>
      <c r="K82" s="115"/>
      <c r="L82" s="115"/>
      <c r="M82" s="115"/>
      <c r="N82" s="115"/>
      <c r="O82" s="115"/>
      <c r="P82" s="116"/>
    </row>
    <row r="83" spans="1:16" s="97" customFormat="1" ht="16.5">
      <c r="A83" s="131">
        <v>26</v>
      </c>
      <c r="B83" s="132"/>
      <c r="C83" s="136" t="s">
        <v>226</v>
      </c>
      <c r="D83" s="130" t="s">
        <v>162</v>
      </c>
      <c r="E83" s="158">
        <v>89.3</v>
      </c>
      <c r="F83" s="115"/>
      <c r="G83" s="125"/>
      <c r="H83" s="125"/>
      <c r="I83" s="125"/>
      <c r="J83" s="125"/>
      <c r="K83" s="115"/>
      <c r="L83" s="115"/>
      <c r="M83" s="115"/>
      <c r="N83" s="115"/>
      <c r="O83" s="115"/>
      <c r="P83" s="116"/>
    </row>
    <row r="84" spans="1:16" s="97" customFormat="1" ht="27">
      <c r="A84" s="131"/>
      <c r="B84" s="132"/>
      <c r="C84" s="139" t="s">
        <v>250</v>
      </c>
      <c r="D84" s="130" t="s">
        <v>29</v>
      </c>
      <c r="E84" s="158">
        <v>4.5</v>
      </c>
      <c r="F84" s="115"/>
      <c r="G84" s="125"/>
      <c r="H84" s="125"/>
      <c r="I84" s="125"/>
      <c r="J84" s="125"/>
      <c r="K84" s="115"/>
      <c r="L84" s="115"/>
      <c r="M84" s="115"/>
      <c r="N84" s="115"/>
      <c r="O84" s="115"/>
      <c r="P84" s="116"/>
    </row>
    <row r="85" spans="1:16" s="97" customFormat="1" ht="13.5">
      <c r="A85" s="217"/>
      <c r="B85" s="136"/>
      <c r="C85" s="137" t="s">
        <v>55</v>
      </c>
      <c r="D85" s="130" t="s">
        <v>29</v>
      </c>
      <c r="E85" s="158">
        <v>19</v>
      </c>
      <c r="F85" s="115"/>
      <c r="G85" s="125"/>
      <c r="H85" s="125"/>
      <c r="I85" s="125"/>
      <c r="J85" s="125"/>
      <c r="K85" s="115"/>
      <c r="L85" s="115"/>
      <c r="M85" s="115"/>
      <c r="N85" s="115"/>
      <c r="O85" s="115"/>
      <c r="P85" s="116"/>
    </row>
    <row r="86" spans="1:16" s="93" customFormat="1" ht="13.5">
      <c r="A86" s="218"/>
      <c r="B86" s="121"/>
      <c r="C86" s="120" t="s">
        <v>174</v>
      </c>
      <c r="D86" s="121"/>
      <c r="E86" s="158">
        <v>0</v>
      </c>
      <c r="F86" s="115"/>
      <c r="G86" s="125"/>
      <c r="H86" s="125"/>
      <c r="I86" s="125"/>
      <c r="J86" s="125"/>
      <c r="K86" s="115"/>
      <c r="L86" s="115"/>
      <c r="M86" s="115"/>
      <c r="N86" s="115"/>
      <c r="O86" s="115"/>
      <c r="P86" s="116"/>
    </row>
    <row r="87" spans="1:16" s="93" customFormat="1" ht="12.75" customHeight="1">
      <c r="A87" s="104">
        <v>27</v>
      </c>
      <c r="B87" s="122"/>
      <c r="C87" s="215" t="s">
        <v>51</v>
      </c>
      <c r="D87" s="153" t="s">
        <v>22</v>
      </c>
      <c r="E87" s="158">
        <v>3</v>
      </c>
      <c r="F87" s="115"/>
      <c r="G87" s="125"/>
      <c r="H87" s="125"/>
      <c r="I87" s="125"/>
      <c r="J87" s="125"/>
      <c r="K87" s="115"/>
      <c r="L87" s="115"/>
      <c r="M87" s="115"/>
      <c r="N87" s="115"/>
      <c r="O87" s="115"/>
      <c r="P87" s="116"/>
    </row>
    <row r="88" spans="1:16" s="93" customFormat="1" ht="27">
      <c r="A88" s="219"/>
      <c r="B88" s="126"/>
      <c r="C88" s="154" t="s">
        <v>227</v>
      </c>
      <c r="D88" s="153" t="s">
        <v>22</v>
      </c>
      <c r="E88" s="158">
        <v>2</v>
      </c>
      <c r="F88" s="115"/>
      <c r="G88" s="125"/>
      <c r="H88" s="125"/>
      <c r="I88" s="125"/>
      <c r="J88" s="125"/>
      <c r="K88" s="115"/>
      <c r="L88" s="115"/>
      <c r="M88" s="115"/>
      <c r="N88" s="115"/>
      <c r="O88" s="115"/>
      <c r="P88" s="116"/>
    </row>
    <row r="89" spans="1:16" s="93" customFormat="1" ht="13.5">
      <c r="A89" s="219"/>
      <c r="B89" s="126"/>
      <c r="C89" s="155" t="s">
        <v>228</v>
      </c>
      <c r="D89" s="153" t="s">
        <v>22</v>
      </c>
      <c r="E89" s="158">
        <v>1</v>
      </c>
      <c r="F89" s="115"/>
      <c r="G89" s="125"/>
      <c r="H89" s="125"/>
      <c r="I89" s="125"/>
      <c r="J89" s="125"/>
      <c r="K89" s="115"/>
      <c r="L89" s="115"/>
      <c r="M89" s="115"/>
      <c r="N89" s="115"/>
      <c r="O89" s="115"/>
      <c r="P89" s="116"/>
    </row>
    <row r="90" spans="1:16" s="93" customFormat="1" ht="13.5">
      <c r="A90" s="219"/>
      <c r="B90" s="126"/>
      <c r="C90" s="155" t="s">
        <v>30</v>
      </c>
      <c r="D90" s="153" t="s">
        <v>26</v>
      </c>
      <c r="E90" s="158">
        <v>5</v>
      </c>
      <c r="F90" s="115"/>
      <c r="G90" s="125"/>
      <c r="H90" s="125"/>
      <c r="I90" s="125"/>
      <c r="J90" s="125"/>
      <c r="K90" s="115"/>
      <c r="L90" s="115"/>
      <c r="M90" s="115"/>
      <c r="N90" s="115"/>
      <c r="O90" s="115"/>
      <c r="P90" s="116"/>
    </row>
    <row r="91" spans="1:16" s="93" customFormat="1" ht="13.5">
      <c r="A91" s="219"/>
      <c r="B91" s="126"/>
      <c r="C91" s="156" t="s">
        <v>130</v>
      </c>
      <c r="D91" s="124" t="s">
        <v>25</v>
      </c>
      <c r="E91" s="158">
        <v>1</v>
      </c>
      <c r="F91" s="115"/>
      <c r="G91" s="125"/>
      <c r="H91" s="125"/>
      <c r="I91" s="125"/>
      <c r="J91" s="125"/>
      <c r="K91" s="115"/>
      <c r="L91" s="115"/>
      <c r="M91" s="115"/>
      <c r="N91" s="115"/>
      <c r="O91" s="115"/>
      <c r="P91" s="116"/>
    </row>
    <row r="92" spans="1:16" s="93" customFormat="1" ht="13.5">
      <c r="A92" s="218"/>
      <c r="B92" s="121"/>
      <c r="C92" s="120" t="s">
        <v>90</v>
      </c>
      <c r="D92" s="121"/>
      <c r="E92" s="158">
        <v>0</v>
      </c>
      <c r="F92" s="115"/>
      <c r="G92" s="125"/>
      <c r="H92" s="125"/>
      <c r="I92" s="125"/>
      <c r="J92" s="125"/>
      <c r="K92" s="115"/>
      <c r="L92" s="115"/>
      <c r="M92" s="115"/>
      <c r="N92" s="115"/>
      <c r="O92" s="115"/>
      <c r="P92" s="116"/>
    </row>
    <row r="93" spans="1:16" s="93" customFormat="1" ht="14.25" customHeight="1">
      <c r="A93" s="104">
        <v>28</v>
      </c>
      <c r="B93" s="122"/>
      <c r="C93" s="157" t="s">
        <v>175</v>
      </c>
      <c r="D93" s="158" t="s">
        <v>162</v>
      </c>
      <c r="E93" s="158">
        <v>11.3</v>
      </c>
      <c r="F93" s="115"/>
      <c r="G93" s="125"/>
      <c r="H93" s="125"/>
      <c r="I93" s="125"/>
      <c r="J93" s="125"/>
      <c r="K93" s="115"/>
      <c r="L93" s="115"/>
      <c r="M93" s="115"/>
      <c r="N93" s="115"/>
      <c r="O93" s="115"/>
      <c r="P93" s="116"/>
    </row>
    <row r="94" spans="1:16" s="98" customFormat="1" ht="27">
      <c r="A94" s="140"/>
      <c r="B94" s="140"/>
      <c r="C94" s="216" t="s">
        <v>161</v>
      </c>
      <c r="D94" s="142" t="s">
        <v>67</v>
      </c>
      <c r="E94" s="158">
        <v>13</v>
      </c>
      <c r="F94" s="115"/>
      <c r="G94" s="125"/>
      <c r="H94" s="125"/>
      <c r="I94" s="125"/>
      <c r="J94" s="125"/>
      <c r="K94" s="115"/>
      <c r="L94" s="115"/>
      <c r="M94" s="115"/>
      <c r="N94" s="115"/>
      <c r="O94" s="115"/>
      <c r="P94" s="116"/>
    </row>
    <row r="95" spans="1:16" s="98" customFormat="1" ht="13.5">
      <c r="A95" s="140"/>
      <c r="B95" s="140"/>
      <c r="C95" s="141" t="s">
        <v>91</v>
      </c>
      <c r="D95" s="142" t="s">
        <v>22</v>
      </c>
      <c r="E95" s="158">
        <v>5</v>
      </c>
      <c r="F95" s="115"/>
      <c r="G95" s="125"/>
      <c r="H95" s="125"/>
      <c r="I95" s="125"/>
      <c r="J95" s="125"/>
      <c r="K95" s="115"/>
      <c r="L95" s="115"/>
      <c r="M95" s="115"/>
      <c r="N95" s="115"/>
      <c r="O95" s="115"/>
      <c r="P95" s="116"/>
    </row>
    <row r="96" spans="1:16" s="93" customFormat="1" ht="13.5">
      <c r="A96" s="219"/>
      <c r="B96" s="126"/>
      <c r="C96" s="149" t="s">
        <v>92</v>
      </c>
      <c r="D96" s="124" t="s">
        <v>22</v>
      </c>
      <c r="E96" s="158">
        <v>15</v>
      </c>
      <c r="F96" s="115"/>
      <c r="G96" s="125"/>
      <c r="H96" s="125"/>
      <c r="I96" s="125"/>
      <c r="J96" s="125"/>
      <c r="K96" s="115"/>
      <c r="L96" s="115"/>
      <c r="M96" s="115"/>
      <c r="N96" s="115"/>
      <c r="O96" s="115"/>
      <c r="P96" s="116"/>
    </row>
    <row r="97" spans="1:16" s="93" customFormat="1" ht="13.5">
      <c r="A97" s="219"/>
      <c r="B97" s="126"/>
      <c r="C97" s="149" t="s">
        <v>93</v>
      </c>
      <c r="D97" s="124" t="s">
        <v>22</v>
      </c>
      <c r="E97" s="158">
        <v>32</v>
      </c>
      <c r="F97" s="115"/>
      <c r="G97" s="125"/>
      <c r="H97" s="125"/>
      <c r="I97" s="125"/>
      <c r="J97" s="125"/>
      <c r="K97" s="115"/>
      <c r="L97" s="115"/>
      <c r="M97" s="115"/>
      <c r="N97" s="115"/>
      <c r="O97" s="115"/>
      <c r="P97" s="116"/>
    </row>
    <row r="98" spans="1:16" s="93" customFormat="1" ht="13.5">
      <c r="A98" s="219"/>
      <c r="B98" s="126"/>
      <c r="C98" s="149" t="s">
        <v>95</v>
      </c>
      <c r="D98" s="124" t="s">
        <v>22</v>
      </c>
      <c r="E98" s="158">
        <v>3</v>
      </c>
      <c r="F98" s="115"/>
      <c r="G98" s="125"/>
      <c r="H98" s="125"/>
      <c r="I98" s="125"/>
      <c r="J98" s="125"/>
      <c r="K98" s="115"/>
      <c r="L98" s="115"/>
      <c r="M98" s="115"/>
      <c r="N98" s="115"/>
      <c r="O98" s="115"/>
      <c r="P98" s="116"/>
    </row>
    <row r="99" spans="1:16" s="98" customFormat="1" ht="13.5">
      <c r="A99" s="140"/>
      <c r="B99" s="140"/>
      <c r="C99" s="141" t="s">
        <v>94</v>
      </c>
      <c r="D99" s="142" t="s">
        <v>25</v>
      </c>
      <c r="E99" s="158">
        <v>1</v>
      </c>
      <c r="F99" s="115"/>
      <c r="G99" s="125"/>
      <c r="H99" s="125"/>
      <c r="I99" s="125"/>
      <c r="J99" s="125"/>
      <c r="K99" s="115"/>
      <c r="L99" s="115"/>
      <c r="M99" s="115"/>
      <c r="N99" s="115"/>
      <c r="O99" s="115"/>
      <c r="P99" s="116"/>
    </row>
    <row r="100" spans="1:16" s="93" customFormat="1" ht="28.5" customHeight="1">
      <c r="A100" s="104">
        <v>29</v>
      </c>
      <c r="B100" s="122"/>
      <c r="C100" s="157" t="s">
        <v>100</v>
      </c>
      <c r="D100" s="124" t="s">
        <v>162</v>
      </c>
      <c r="E100" s="158">
        <v>51.5</v>
      </c>
      <c r="F100" s="115"/>
      <c r="G100" s="125"/>
      <c r="H100" s="125"/>
      <c r="I100" s="125"/>
      <c r="J100" s="125"/>
      <c r="K100" s="115"/>
      <c r="L100" s="115"/>
      <c r="M100" s="115"/>
      <c r="N100" s="115"/>
      <c r="O100" s="115"/>
      <c r="P100" s="116"/>
    </row>
    <row r="101" spans="1:16" s="93" customFormat="1" ht="13.5">
      <c r="A101" s="214"/>
      <c r="B101" s="106"/>
      <c r="C101" s="152" t="s">
        <v>99</v>
      </c>
      <c r="D101" s="124" t="s">
        <v>22</v>
      </c>
      <c r="E101" s="158">
        <v>4</v>
      </c>
      <c r="F101" s="115"/>
      <c r="G101" s="125"/>
      <c r="H101" s="125"/>
      <c r="I101" s="125"/>
      <c r="J101" s="125"/>
      <c r="K101" s="115"/>
      <c r="L101" s="115"/>
      <c r="M101" s="115"/>
      <c r="N101" s="115"/>
      <c r="O101" s="115"/>
      <c r="P101" s="116"/>
    </row>
    <row r="102" spans="1:16" s="93" customFormat="1" ht="16.5">
      <c r="A102" s="214"/>
      <c r="B102" s="106"/>
      <c r="C102" s="152" t="s">
        <v>33</v>
      </c>
      <c r="D102" s="124" t="s">
        <v>162</v>
      </c>
      <c r="E102" s="158">
        <v>2</v>
      </c>
      <c r="F102" s="115"/>
      <c r="G102" s="125"/>
      <c r="H102" s="125"/>
      <c r="I102" s="125"/>
      <c r="J102" s="125"/>
      <c r="K102" s="115"/>
      <c r="L102" s="115"/>
      <c r="M102" s="115"/>
      <c r="N102" s="115"/>
      <c r="O102" s="115"/>
      <c r="P102" s="116"/>
    </row>
    <row r="103" spans="1:16" s="93" customFormat="1" ht="16.5">
      <c r="A103" s="104">
        <v>30</v>
      </c>
      <c r="B103" s="122"/>
      <c r="C103" s="106" t="s">
        <v>101</v>
      </c>
      <c r="D103" s="124" t="s">
        <v>162</v>
      </c>
      <c r="E103" s="158">
        <v>51.5</v>
      </c>
      <c r="F103" s="115"/>
      <c r="G103" s="125"/>
      <c r="H103" s="125"/>
      <c r="I103" s="125"/>
      <c r="J103" s="125"/>
      <c r="K103" s="115"/>
      <c r="L103" s="115"/>
      <c r="M103" s="115"/>
      <c r="N103" s="115"/>
      <c r="O103" s="115"/>
      <c r="P103" s="116"/>
    </row>
    <row r="104" spans="1:16" s="93" customFormat="1" ht="13.5">
      <c r="A104" s="106"/>
      <c r="B104" s="106"/>
      <c r="C104" s="152" t="s">
        <v>247</v>
      </c>
      <c r="D104" s="124" t="s">
        <v>29</v>
      </c>
      <c r="E104" s="158">
        <v>8</v>
      </c>
      <c r="F104" s="115"/>
      <c r="G104" s="125"/>
      <c r="H104" s="125"/>
      <c r="I104" s="125"/>
      <c r="J104" s="125"/>
      <c r="K104" s="115"/>
      <c r="L104" s="115"/>
      <c r="M104" s="115"/>
      <c r="N104" s="115"/>
      <c r="O104" s="115"/>
      <c r="P104" s="116"/>
    </row>
    <row r="105" spans="1:16" s="93" customFormat="1" ht="16.5">
      <c r="A105" s="104">
        <v>31</v>
      </c>
      <c r="B105" s="122"/>
      <c r="C105" s="106" t="s">
        <v>249</v>
      </c>
      <c r="D105" s="124" t="s">
        <v>162</v>
      </c>
      <c r="E105" s="158">
        <v>51.5</v>
      </c>
      <c r="F105" s="115"/>
      <c r="G105" s="125"/>
      <c r="H105" s="125"/>
      <c r="I105" s="125"/>
      <c r="J105" s="125"/>
      <c r="K105" s="115"/>
      <c r="L105" s="115"/>
      <c r="M105" s="115"/>
      <c r="N105" s="115"/>
      <c r="O105" s="115"/>
      <c r="P105" s="116"/>
    </row>
    <row r="106" spans="1:16" s="93" customFormat="1" ht="13.5">
      <c r="A106" s="106"/>
      <c r="B106" s="106"/>
      <c r="C106" s="152" t="s">
        <v>248</v>
      </c>
      <c r="D106" s="124" t="s">
        <v>29</v>
      </c>
      <c r="E106" s="158">
        <v>13</v>
      </c>
      <c r="F106" s="115"/>
      <c r="G106" s="125"/>
      <c r="H106" s="125"/>
      <c r="I106" s="125"/>
      <c r="J106" s="125"/>
      <c r="K106" s="115"/>
      <c r="L106" s="115"/>
      <c r="M106" s="115"/>
      <c r="N106" s="115"/>
      <c r="O106" s="115"/>
      <c r="P106" s="116"/>
    </row>
    <row r="107" spans="1:16" s="97" customFormat="1" ht="17.25" customHeight="1">
      <c r="A107" s="122"/>
      <c r="B107" s="135"/>
      <c r="C107" s="150" t="s">
        <v>149</v>
      </c>
      <c r="D107" s="158"/>
      <c r="E107" s="158"/>
      <c r="F107" s="115"/>
      <c r="G107" s="125"/>
      <c r="H107" s="125"/>
      <c r="I107" s="125"/>
      <c r="J107" s="125"/>
      <c r="K107" s="115"/>
      <c r="L107" s="115"/>
      <c r="M107" s="115"/>
      <c r="N107" s="115"/>
      <c r="O107" s="115"/>
      <c r="P107" s="116"/>
    </row>
    <row r="108" spans="1:16" s="97" customFormat="1" ht="13.5">
      <c r="A108" s="122"/>
      <c r="B108" s="135"/>
      <c r="C108" s="150" t="s">
        <v>150</v>
      </c>
      <c r="D108" s="158"/>
      <c r="E108" s="158"/>
      <c r="F108" s="115"/>
      <c r="G108" s="125"/>
      <c r="H108" s="125"/>
      <c r="I108" s="125"/>
      <c r="J108" s="125"/>
      <c r="K108" s="115"/>
      <c r="L108" s="115"/>
      <c r="M108" s="115"/>
      <c r="N108" s="115"/>
      <c r="O108" s="115"/>
      <c r="P108" s="116"/>
    </row>
    <row r="109" spans="1:16" s="99" customFormat="1" ht="13.5">
      <c r="A109" s="159" t="s">
        <v>176</v>
      </c>
      <c r="B109" s="160"/>
      <c r="C109" s="161" t="s">
        <v>131</v>
      </c>
      <c r="D109" s="91" t="s">
        <v>132</v>
      </c>
      <c r="E109" s="208">
        <v>21</v>
      </c>
      <c r="F109" s="162"/>
      <c r="G109" s="163"/>
      <c r="H109" s="163"/>
      <c r="I109" s="163"/>
      <c r="J109" s="163"/>
      <c r="K109" s="162"/>
      <c r="L109" s="162"/>
      <c r="M109" s="162"/>
      <c r="N109" s="162"/>
      <c r="O109" s="162"/>
      <c r="P109" s="164"/>
    </row>
    <row r="110" spans="1:16" s="99" customFormat="1" ht="16.5">
      <c r="A110" s="159" t="s">
        <v>177</v>
      </c>
      <c r="B110" s="160"/>
      <c r="C110" s="165" t="s">
        <v>133</v>
      </c>
      <c r="D110" s="91" t="s">
        <v>23</v>
      </c>
      <c r="E110" s="208">
        <v>30</v>
      </c>
      <c r="F110" s="162"/>
      <c r="G110" s="163"/>
      <c r="H110" s="163"/>
      <c r="I110" s="163"/>
      <c r="J110" s="163"/>
      <c r="K110" s="162"/>
      <c r="L110" s="162"/>
      <c r="M110" s="162"/>
      <c r="N110" s="162"/>
      <c r="O110" s="162"/>
      <c r="P110" s="164"/>
    </row>
    <row r="111" spans="1:16" s="99" customFormat="1" ht="13.5">
      <c r="A111" s="159" t="s">
        <v>178</v>
      </c>
      <c r="B111" s="160"/>
      <c r="C111" s="165" t="s">
        <v>134</v>
      </c>
      <c r="D111" s="91" t="s">
        <v>135</v>
      </c>
      <c r="E111" s="208">
        <v>1</v>
      </c>
      <c r="F111" s="162"/>
      <c r="G111" s="163"/>
      <c r="H111" s="163"/>
      <c r="I111" s="163"/>
      <c r="J111" s="163"/>
      <c r="K111" s="162"/>
      <c r="L111" s="162"/>
      <c r="M111" s="162"/>
      <c r="N111" s="162"/>
      <c r="O111" s="162"/>
      <c r="P111" s="164"/>
    </row>
    <row r="112" spans="1:16" s="99" customFormat="1" ht="82.5">
      <c r="A112" s="159" t="s">
        <v>179</v>
      </c>
      <c r="B112" s="160"/>
      <c r="C112" s="165" t="s">
        <v>151</v>
      </c>
      <c r="D112" s="91" t="s">
        <v>135</v>
      </c>
      <c r="E112" s="208">
        <v>1</v>
      </c>
      <c r="F112" s="162"/>
      <c r="G112" s="163"/>
      <c r="H112" s="163"/>
      <c r="I112" s="163"/>
      <c r="J112" s="163"/>
      <c r="K112" s="162"/>
      <c r="L112" s="162"/>
      <c r="M112" s="162"/>
      <c r="N112" s="162"/>
      <c r="O112" s="162"/>
      <c r="P112" s="164"/>
    </row>
    <row r="113" spans="1:16" s="99" customFormat="1" ht="27">
      <c r="A113" s="159" t="s">
        <v>180</v>
      </c>
      <c r="B113" s="160"/>
      <c r="C113" s="165" t="s">
        <v>136</v>
      </c>
      <c r="D113" s="91" t="s">
        <v>23</v>
      </c>
      <c r="E113" s="208">
        <v>7</v>
      </c>
      <c r="F113" s="162"/>
      <c r="G113" s="163"/>
      <c r="H113" s="163"/>
      <c r="I113" s="163"/>
      <c r="J113" s="163"/>
      <c r="K113" s="162"/>
      <c r="L113" s="162"/>
      <c r="M113" s="162"/>
      <c r="N113" s="162"/>
      <c r="O113" s="162"/>
      <c r="P113" s="164"/>
    </row>
    <row r="114" spans="1:16" s="99" customFormat="1" ht="13.5">
      <c r="A114" s="159" t="s">
        <v>181</v>
      </c>
      <c r="B114" s="160"/>
      <c r="C114" s="165" t="s">
        <v>137</v>
      </c>
      <c r="D114" s="91" t="s">
        <v>23</v>
      </c>
      <c r="E114" s="208">
        <v>24</v>
      </c>
      <c r="F114" s="162"/>
      <c r="G114" s="163"/>
      <c r="H114" s="163"/>
      <c r="I114" s="163"/>
      <c r="J114" s="163"/>
      <c r="K114" s="162"/>
      <c r="L114" s="162"/>
      <c r="M114" s="162"/>
      <c r="N114" s="162"/>
      <c r="O114" s="162"/>
      <c r="P114" s="164"/>
    </row>
    <row r="115" spans="1:16" s="99" customFormat="1" ht="13.5">
      <c r="A115" s="159" t="s">
        <v>182</v>
      </c>
      <c r="B115" s="160"/>
      <c r="C115" s="165" t="s">
        <v>138</v>
      </c>
      <c r="D115" s="91" t="s">
        <v>23</v>
      </c>
      <c r="E115" s="208">
        <v>24</v>
      </c>
      <c r="F115" s="162"/>
      <c r="G115" s="163"/>
      <c r="H115" s="163"/>
      <c r="I115" s="163"/>
      <c r="J115" s="163"/>
      <c r="K115" s="162"/>
      <c r="L115" s="162"/>
      <c r="M115" s="162"/>
      <c r="N115" s="162"/>
      <c r="O115" s="162"/>
      <c r="P115" s="164"/>
    </row>
    <row r="116" spans="1:16" s="99" customFormat="1" ht="13.5">
      <c r="A116" s="159" t="s">
        <v>183</v>
      </c>
      <c r="B116" s="160"/>
      <c r="C116" s="165" t="s">
        <v>139</v>
      </c>
      <c r="D116" s="91" t="s">
        <v>23</v>
      </c>
      <c r="E116" s="208">
        <v>56</v>
      </c>
      <c r="F116" s="162"/>
      <c r="G116" s="163"/>
      <c r="H116" s="163"/>
      <c r="I116" s="163"/>
      <c r="J116" s="163"/>
      <c r="K116" s="162"/>
      <c r="L116" s="162"/>
      <c r="M116" s="162"/>
      <c r="N116" s="162"/>
      <c r="O116" s="162"/>
      <c r="P116" s="164"/>
    </row>
    <row r="117" spans="1:16" s="99" customFormat="1" ht="27">
      <c r="A117" s="159" t="s">
        <v>184</v>
      </c>
      <c r="B117" s="160"/>
      <c r="C117" s="161" t="s">
        <v>140</v>
      </c>
      <c r="D117" s="91" t="s">
        <v>141</v>
      </c>
      <c r="E117" s="208">
        <v>21</v>
      </c>
      <c r="F117" s="162"/>
      <c r="G117" s="163"/>
      <c r="H117" s="163"/>
      <c r="I117" s="163"/>
      <c r="J117" s="163"/>
      <c r="K117" s="162"/>
      <c r="L117" s="162"/>
      <c r="M117" s="162"/>
      <c r="N117" s="162"/>
      <c r="O117" s="162"/>
      <c r="P117" s="164"/>
    </row>
    <row r="118" spans="1:16" s="99" customFormat="1" ht="16.5">
      <c r="A118" s="159" t="s">
        <v>185</v>
      </c>
      <c r="B118" s="159"/>
      <c r="C118" s="166" t="s">
        <v>145</v>
      </c>
      <c r="D118" s="92" t="s">
        <v>23</v>
      </c>
      <c r="E118" s="209">
        <v>30</v>
      </c>
      <c r="F118" s="162"/>
      <c r="G118" s="163"/>
      <c r="H118" s="163"/>
      <c r="I118" s="163"/>
      <c r="J118" s="163"/>
      <c r="K118" s="162"/>
      <c r="L118" s="162"/>
      <c r="M118" s="162"/>
      <c r="N118" s="162"/>
      <c r="O118" s="162"/>
      <c r="P118" s="164"/>
    </row>
    <row r="119" spans="1:16" s="99" customFormat="1" ht="16.5">
      <c r="A119" s="159" t="s">
        <v>186</v>
      </c>
      <c r="B119" s="159"/>
      <c r="C119" s="166" t="s">
        <v>146</v>
      </c>
      <c r="D119" s="92" t="s">
        <v>23</v>
      </c>
      <c r="E119" s="209">
        <v>24</v>
      </c>
      <c r="F119" s="162"/>
      <c r="G119" s="163"/>
      <c r="H119" s="163"/>
      <c r="I119" s="163"/>
      <c r="J119" s="163"/>
      <c r="K119" s="162"/>
      <c r="L119" s="162"/>
      <c r="M119" s="162"/>
      <c r="N119" s="162"/>
      <c r="O119" s="162"/>
      <c r="P119" s="164"/>
    </row>
    <row r="120" spans="1:16" s="99" customFormat="1" ht="16.5">
      <c r="A120" s="159" t="s">
        <v>187</v>
      </c>
      <c r="B120" s="159"/>
      <c r="C120" s="166" t="s">
        <v>147</v>
      </c>
      <c r="D120" s="92" t="s">
        <v>23</v>
      </c>
      <c r="E120" s="209">
        <v>52</v>
      </c>
      <c r="F120" s="162"/>
      <c r="G120" s="163"/>
      <c r="H120" s="163"/>
      <c r="I120" s="163"/>
      <c r="J120" s="163"/>
      <c r="K120" s="162"/>
      <c r="L120" s="162"/>
      <c r="M120" s="162"/>
      <c r="N120" s="162"/>
      <c r="O120" s="162"/>
      <c r="P120" s="164"/>
    </row>
    <row r="121" spans="1:16" s="99" customFormat="1" ht="16.5">
      <c r="A121" s="159" t="s">
        <v>188</v>
      </c>
      <c r="B121" s="159"/>
      <c r="C121" s="166" t="s">
        <v>148</v>
      </c>
      <c r="D121" s="92" t="s">
        <v>23</v>
      </c>
      <c r="E121" s="209">
        <v>90</v>
      </c>
      <c r="F121" s="162"/>
      <c r="G121" s="163"/>
      <c r="H121" s="163"/>
      <c r="I121" s="163"/>
      <c r="J121" s="163"/>
      <c r="K121" s="162"/>
      <c r="L121" s="162"/>
      <c r="M121" s="162"/>
      <c r="N121" s="162"/>
      <c r="O121" s="162"/>
      <c r="P121" s="164"/>
    </row>
    <row r="122" spans="1:16" s="99" customFormat="1" ht="27">
      <c r="A122" s="159" t="s">
        <v>189</v>
      </c>
      <c r="B122" s="159"/>
      <c r="C122" s="161" t="s">
        <v>142</v>
      </c>
      <c r="D122" s="91" t="s">
        <v>135</v>
      </c>
      <c r="E122" s="208">
        <v>11</v>
      </c>
      <c r="F122" s="162"/>
      <c r="G122" s="163"/>
      <c r="H122" s="163"/>
      <c r="I122" s="163"/>
      <c r="J122" s="163"/>
      <c r="K122" s="162"/>
      <c r="L122" s="162"/>
      <c r="M122" s="162"/>
      <c r="N122" s="162"/>
      <c r="O122" s="162"/>
      <c r="P122" s="164"/>
    </row>
    <row r="123" spans="1:16" s="99" customFormat="1" ht="13.5">
      <c r="A123" s="159" t="s">
        <v>190</v>
      </c>
      <c r="B123" s="159"/>
      <c r="C123" s="165" t="s">
        <v>143</v>
      </c>
      <c r="D123" s="91" t="s">
        <v>135</v>
      </c>
      <c r="E123" s="208">
        <v>11</v>
      </c>
      <c r="F123" s="162"/>
      <c r="G123" s="163"/>
      <c r="H123" s="163"/>
      <c r="I123" s="163"/>
      <c r="J123" s="163"/>
      <c r="K123" s="162"/>
      <c r="L123" s="162"/>
      <c r="M123" s="162"/>
      <c r="N123" s="162"/>
      <c r="O123" s="162"/>
      <c r="P123" s="164"/>
    </row>
    <row r="124" spans="1:16" s="99" customFormat="1" ht="27">
      <c r="A124" s="159" t="s">
        <v>191</v>
      </c>
      <c r="B124" s="159"/>
      <c r="C124" s="165" t="s">
        <v>245</v>
      </c>
      <c r="D124" s="91" t="s">
        <v>135</v>
      </c>
      <c r="E124" s="208">
        <v>8</v>
      </c>
      <c r="F124" s="162"/>
      <c r="G124" s="163"/>
      <c r="H124" s="163"/>
      <c r="I124" s="163"/>
      <c r="J124" s="163"/>
      <c r="K124" s="162"/>
      <c r="L124" s="162"/>
      <c r="M124" s="162"/>
      <c r="N124" s="162"/>
      <c r="O124" s="162"/>
      <c r="P124" s="164"/>
    </row>
    <row r="125" spans="1:16" s="99" customFormat="1" ht="27">
      <c r="A125" s="159" t="s">
        <v>192</v>
      </c>
      <c r="B125" s="159"/>
      <c r="C125" s="165" t="s">
        <v>244</v>
      </c>
      <c r="D125" s="91" t="s">
        <v>135</v>
      </c>
      <c r="E125" s="208">
        <v>8</v>
      </c>
      <c r="F125" s="162"/>
      <c r="G125" s="163"/>
      <c r="H125" s="163"/>
      <c r="I125" s="163"/>
      <c r="J125" s="163"/>
      <c r="K125" s="162"/>
      <c r="L125" s="162"/>
      <c r="M125" s="162"/>
      <c r="N125" s="162"/>
      <c r="O125" s="162"/>
      <c r="P125" s="164"/>
    </row>
    <row r="126" spans="1:16" s="99" customFormat="1" ht="13.5">
      <c r="A126" s="159" t="s">
        <v>193</v>
      </c>
      <c r="B126" s="159"/>
      <c r="C126" s="165" t="s">
        <v>246</v>
      </c>
      <c r="D126" s="91"/>
      <c r="E126" s="208"/>
      <c r="F126" s="162"/>
      <c r="G126" s="163"/>
      <c r="H126" s="163"/>
      <c r="I126" s="163"/>
      <c r="J126" s="163"/>
      <c r="K126" s="162"/>
      <c r="L126" s="162"/>
      <c r="M126" s="162"/>
      <c r="N126" s="162"/>
      <c r="O126" s="162"/>
      <c r="P126" s="164"/>
    </row>
    <row r="127" spans="1:16" s="99" customFormat="1" ht="13.5">
      <c r="A127" s="159" t="s">
        <v>194</v>
      </c>
      <c r="B127" s="159"/>
      <c r="C127" s="161" t="s">
        <v>144</v>
      </c>
      <c r="D127" s="91" t="s">
        <v>135</v>
      </c>
      <c r="E127" s="208">
        <v>135</v>
      </c>
      <c r="F127" s="162"/>
      <c r="G127" s="163"/>
      <c r="H127" s="163"/>
      <c r="I127" s="163"/>
      <c r="J127" s="163"/>
      <c r="K127" s="162"/>
      <c r="L127" s="162"/>
      <c r="M127" s="162"/>
      <c r="N127" s="162"/>
      <c r="O127" s="162"/>
      <c r="P127" s="164"/>
    </row>
    <row r="128" spans="1:16" s="97" customFormat="1" ht="13.5">
      <c r="A128" s="159" t="s">
        <v>195</v>
      </c>
      <c r="B128" s="122"/>
      <c r="C128" s="166" t="s">
        <v>241</v>
      </c>
      <c r="D128" s="158" t="s">
        <v>25</v>
      </c>
      <c r="E128" s="158">
        <v>1</v>
      </c>
      <c r="F128" s="115"/>
      <c r="G128" s="125"/>
      <c r="H128" s="125"/>
      <c r="I128" s="125"/>
      <c r="J128" s="125"/>
      <c r="K128" s="115"/>
      <c r="L128" s="115"/>
      <c r="M128" s="115"/>
      <c r="N128" s="115"/>
      <c r="O128" s="115"/>
      <c r="P128" s="116"/>
    </row>
    <row r="129" spans="1:16" s="97" customFormat="1" ht="13.5">
      <c r="A129" s="159" t="s">
        <v>196</v>
      </c>
      <c r="B129" s="122"/>
      <c r="C129" s="166" t="s">
        <v>240</v>
      </c>
      <c r="D129" s="158" t="s">
        <v>25</v>
      </c>
      <c r="E129" s="158">
        <v>2</v>
      </c>
      <c r="F129" s="115"/>
      <c r="G129" s="125"/>
      <c r="H129" s="125"/>
      <c r="I129" s="125"/>
      <c r="J129" s="125"/>
      <c r="K129" s="115"/>
      <c r="L129" s="115"/>
      <c r="M129" s="115"/>
      <c r="N129" s="115"/>
      <c r="O129" s="115"/>
      <c r="P129" s="116"/>
    </row>
    <row r="130" spans="1:16" s="97" customFormat="1" ht="13.5">
      <c r="A130" s="159"/>
      <c r="B130" s="122"/>
      <c r="C130" s="167" t="s">
        <v>152</v>
      </c>
      <c r="D130" s="158"/>
      <c r="E130" s="158"/>
      <c r="F130" s="115"/>
      <c r="G130" s="125"/>
      <c r="H130" s="125"/>
      <c r="I130" s="125"/>
      <c r="J130" s="125"/>
      <c r="K130" s="115"/>
      <c r="L130" s="115"/>
      <c r="M130" s="115"/>
      <c r="N130" s="115"/>
      <c r="O130" s="115"/>
      <c r="P130" s="116"/>
    </row>
    <row r="131" spans="1:16" s="97" customFormat="1" ht="16.5">
      <c r="A131" s="159" t="s">
        <v>197</v>
      </c>
      <c r="B131" s="122"/>
      <c r="C131" s="166" t="s">
        <v>147</v>
      </c>
      <c r="D131" s="92" t="s">
        <v>23</v>
      </c>
      <c r="E131" s="209">
        <v>20</v>
      </c>
      <c r="F131" s="115"/>
      <c r="G131" s="125"/>
      <c r="H131" s="125"/>
      <c r="I131" s="125"/>
      <c r="J131" s="125"/>
      <c r="K131" s="115"/>
      <c r="L131" s="115"/>
      <c r="M131" s="115"/>
      <c r="N131" s="115"/>
      <c r="O131" s="115"/>
      <c r="P131" s="116"/>
    </row>
    <row r="132" spans="1:16" s="97" customFormat="1" ht="16.5">
      <c r="A132" s="159" t="s">
        <v>198</v>
      </c>
      <c r="B132" s="122"/>
      <c r="C132" s="166" t="s">
        <v>148</v>
      </c>
      <c r="D132" s="92" t="s">
        <v>135</v>
      </c>
      <c r="E132" s="209">
        <v>43</v>
      </c>
      <c r="F132" s="115"/>
      <c r="G132" s="125"/>
      <c r="H132" s="125"/>
      <c r="I132" s="125"/>
      <c r="J132" s="125"/>
      <c r="K132" s="115"/>
      <c r="L132" s="115"/>
      <c r="M132" s="115"/>
      <c r="N132" s="115"/>
      <c r="O132" s="115"/>
      <c r="P132" s="116"/>
    </row>
    <row r="133" spans="1:16" s="97" customFormat="1" ht="13.5">
      <c r="A133" s="159" t="s">
        <v>199</v>
      </c>
      <c r="B133" s="122"/>
      <c r="C133" s="166" t="s">
        <v>153</v>
      </c>
      <c r="D133" s="92" t="s">
        <v>135</v>
      </c>
      <c r="E133" s="209">
        <v>8</v>
      </c>
      <c r="F133" s="115"/>
      <c r="G133" s="125"/>
      <c r="H133" s="125"/>
      <c r="I133" s="125"/>
      <c r="J133" s="125"/>
      <c r="K133" s="115"/>
      <c r="L133" s="115"/>
      <c r="M133" s="115"/>
      <c r="N133" s="115"/>
      <c r="O133" s="115"/>
      <c r="P133" s="116"/>
    </row>
    <row r="134" spans="1:16" s="97" customFormat="1" ht="13.5">
      <c r="A134" s="159" t="s">
        <v>200</v>
      </c>
      <c r="B134" s="122"/>
      <c r="C134" s="166" t="s">
        <v>242</v>
      </c>
      <c r="D134" s="92" t="s">
        <v>135</v>
      </c>
      <c r="E134" s="209">
        <v>4</v>
      </c>
      <c r="F134" s="115"/>
      <c r="G134" s="125"/>
      <c r="H134" s="125"/>
      <c r="I134" s="125"/>
      <c r="J134" s="125"/>
      <c r="K134" s="115"/>
      <c r="L134" s="115"/>
      <c r="M134" s="115"/>
      <c r="N134" s="115"/>
      <c r="O134" s="115"/>
      <c r="P134" s="116"/>
    </row>
    <row r="135" spans="1:16" s="97" customFormat="1" ht="13.5">
      <c r="A135" s="159" t="s">
        <v>201</v>
      </c>
      <c r="B135" s="122"/>
      <c r="C135" s="166" t="s">
        <v>243</v>
      </c>
      <c r="D135" s="92" t="s">
        <v>135</v>
      </c>
      <c r="E135" s="209">
        <v>2</v>
      </c>
      <c r="F135" s="115"/>
      <c r="G135" s="125"/>
      <c r="H135" s="125"/>
      <c r="I135" s="125"/>
      <c r="J135" s="125"/>
      <c r="K135" s="115"/>
      <c r="L135" s="115"/>
      <c r="M135" s="115"/>
      <c r="N135" s="115"/>
      <c r="O135" s="115"/>
      <c r="P135" s="116"/>
    </row>
    <row r="136" spans="1:16" s="97" customFormat="1" ht="13.5">
      <c r="A136" s="159" t="s">
        <v>202</v>
      </c>
      <c r="B136" s="122"/>
      <c r="C136" s="166" t="s">
        <v>239</v>
      </c>
      <c r="D136" s="92" t="s">
        <v>157</v>
      </c>
      <c r="E136" s="209">
        <v>1</v>
      </c>
      <c r="F136" s="115"/>
      <c r="G136" s="125"/>
      <c r="H136" s="125"/>
      <c r="I136" s="125"/>
      <c r="J136" s="125"/>
      <c r="K136" s="115"/>
      <c r="L136" s="115"/>
      <c r="M136" s="115"/>
      <c r="N136" s="115"/>
      <c r="O136" s="115"/>
      <c r="P136" s="116"/>
    </row>
    <row r="137" spans="1:16" s="97" customFormat="1" ht="13.5">
      <c r="A137" s="159" t="s">
        <v>203</v>
      </c>
      <c r="B137" s="122"/>
      <c r="C137" s="168" t="s">
        <v>154</v>
      </c>
      <c r="D137" s="92" t="s">
        <v>157</v>
      </c>
      <c r="E137" s="209">
        <v>1</v>
      </c>
      <c r="F137" s="115"/>
      <c r="G137" s="125"/>
      <c r="H137" s="125"/>
      <c r="I137" s="125"/>
      <c r="J137" s="125"/>
      <c r="K137" s="115"/>
      <c r="L137" s="115"/>
      <c r="M137" s="115"/>
      <c r="N137" s="115"/>
      <c r="O137" s="115"/>
      <c r="P137" s="116"/>
    </row>
    <row r="138" spans="1:16" s="97" customFormat="1" ht="27">
      <c r="A138" s="159" t="s">
        <v>204</v>
      </c>
      <c r="B138" s="122"/>
      <c r="C138" s="168" t="s">
        <v>158</v>
      </c>
      <c r="D138" s="92" t="s">
        <v>135</v>
      </c>
      <c r="E138" s="209">
        <v>1</v>
      </c>
      <c r="F138" s="115"/>
      <c r="G138" s="125"/>
      <c r="H138" s="125"/>
      <c r="I138" s="125"/>
      <c r="J138" s="125"/>
      <c r="K138" s="115"/>
      <c r="L138" s="115"/>
      <c r="M138" s="115"/>
      <c r="N138" s="115"/>
      <c r="O138" s="115"/>
      <c r="P138" s="116"/>
    </row>
    <row r="139" spans="1:16" s="97" customFormat="1" ht="13.5">
      <c r="A139" s="159" t="s">
        <v>205</v>
      </c>
      <c r="B139" s="122"/>
      <c r="C139" s="166" t="s">
        <v>238</v>
      </c>
      <c r="D139" s="92" t="s">
        <v>135</v>
      </c>
      <c r="E139" s="209">
        <v>3</v>
      </c>
      <c r="F139" s="115"/>
      <c r="G139" s="125"/>
      <c r="H139" s="125"/>
      <c r="I139" s="125"/>
      <c r="J139" s="125"/>
      <c r="K139" s="115"/>
      <c r="L139" s="115"/>
      <c r="M139" s="115"/>
      <c r="N139" s="115"/>
      <c r="O139" s="115"/>
      <c r="P139" s="116"/>
    </row>
    <row r="140" spans="1:16" s="97" customFormat="1" ht="13.5">
      <c r="A140" s="159" t="s">
        <v>206</v>
      </c>
      <c r="B140" s="122"/>
      <c r="C140" s="166" t="s">
        <v>155</v>
      </c>
      <c r="D140" s="92" t="s">
        <v>23</v>
      </c>
      <c r="E140" s="209">
        <v>2</v>
      </c>
      <c r="F140" s="115"/>
      <c r="G140" s="125"/>
      <c r="H140" s="125"/>
      <c r="I140" s="125"/>
      <c r="J140" s="125"/>
      <c r="K140" s="115"/>
      <c r="L140" s="115"/>
      <c r="M140" s="115"/>
      <c r="N140" s="115"/>
      <c r="O140" s="115"/>
      <c r="P140" s="116"/>
    </row>
    <row r="141" spans="1:16" s="97" customFormat="1" ht="13.5">
      <c r="A141" s="159" t="s">
        <v>207</v>
      </c>
      <c r="B141" s="122"/>
      <c r="C141" s="271" t="s">
        <v>156</v>
      </c>
      <c r="D141" s="158" t="s">
        <v>23</v>
      </c>
      <c r="E141" s="209">
        <v>42</v>
      </c>
      <c r="F141" s="115"/>
      <c r="G141" s="125"/>
      <c r="H141" s="125"/>
      <c r="I141" s="125"/>
      <c r="J141" s="125"/>
      <c r="K141" s="115"/>
      <c r="L141" s="115"/>
      <c r="M141" s="115"/>
      <c r="N141" s="115"/>
      <c r="O141" s="115"/>
      <c r="P141" s="116"/>
    </row>
    <row r="142" spans="1:16" s="97" customFormat="1" ht="13.5">
      <c r="A142" s="122"/>
      <c r="B142" s="122"/>
      <c r="C142" s="167" t="s">
        <v>168</v>
      </c>
      <c r="D142" s="158"/>
      <c r="E142" s="158"/>
      <c r="F142" s="115"/>
      <c r="G142" s="125"/>
      <c r="H142" s="125"/>
      <c r="I142" s="125"/>
      <c r="J142" s="125"/>
      <c r="K142" s="115"/>
      <c r="L142" s="115"/>
      <c r="M142" s="115"/>
      <c r="N142" s="115"/>
      <c r="O142" s="115"/>
      <c r="P142" s="116"/>
    </row>
    <row r="143" spans="1:16" s="97" customFormat="1" ht="27">
      <c r="A143" s="122" t="s">
        <v>208</v>
      </c>
      <c r="B143" s="122"/>
      <c r="C143" s="180" t="s">
        <v>169</v>
      </c>
      <c r="D143" s="242" t="s">
        <v>68</v>
      </c>
      <c r="E143" s="158">
        <v>1</v>
      </c>
      <c r="F143" s="115"/>
      <c r="G143" s="125"/>
      <c r="H143" s="125"/>
      <c r="I143" s="125"/>
      <c r="J143" s="125"/>
      <c r="K143" s="115"/>
      <c r="L143" s="115"/>
      <c r="M143" s="115"/>
      <c r="N143" s="115"/>
      <c r="O143" s="115"/>
      <c r="P143" s="116"/>
    </row>
    <row r="144" spans="1:16" s="97" customFormat="1" ht="27">
      <c r="A144" s="122" t="s">
        <v>209</v>
      </c>
      <c r="B144" s="122"/>
      <c r="C144" s="272" t="s">
        <v>229</v>
      </c>
      <c r="D144" s="158" t="s">
        <v>68</v>
      </c>
      <c r="E144" s="158">
        <v>2</v>
      </c>
      <c r="F144" s="115"/>
      <c r="G144" s="125"/>
      <c r="H144" s="125"/>
      <c r="I144" s="125"/>
      <c r="J144" s="125"/>
      <c r="K144" s="115"/>
      <c r="L144" s="115"/>
      <c r="M144" s="115"/>
      <c r="N144" s="115"/>
      <c r="O144" s="115"/>
      <c r="P144" s="116"/>
    </row>
    <row r="145" spans="1:16" s="96" customFormat="1" ht="27" customHeight="1">
      <c r="A145" s="122" t="s">
        <v>210</v>
      </c>
      <c r="B145" s="107"/>
      <c r="C145" s="169" t="s">
        <v>163</v>
      </c>
      <c r="D145" s="170" t="s">
        <v>23</v>
      </c>
      <c r="E145" s="207">
        <v>35</v>
      </c>
      <c r="F145" s="110"/>
      <c r="G145" s="110"/>
      <c r="H145" s="110"/>
      <c r="I145" s="110"/>
      <c r="J145" s="110"/>
      <c r="K145" s="115">
        <f>SUM(H145:J145)</f>
        <v>0</v>
      </c>
      <c r="L145" s="110"/>
      <c r="M145" s="110"/>
      <c r="N145" s="110"/>
      <c r="O145" s="110"/>
      <c r="P145" s="111"/>
    </row>
    <row r="146" spans="1:16" s="96" customFormat="1" ht="27">
      <c r="A146" s="122" t="s">
        <v>211</v>
      </c>
      <c r="B146" s="107"/>
      <c r="C146" s="169" t="s">
        <v>164</v>
      </c>
      <c r="D146" s="170" t="s">
        <v>23</v>
      </c>
      <c r="E146" s="207">
        <v>20</v>
      </c>
      <c r="F146" s="110"/>
      <c r="G146" s="110"/>
      <c r="H146" s="110"/>
      <c r="I146" s="110"/>
      <c r="J146" s="110"/>
      <c r="K146" s="115"/>
      <c r="L146" s="110"/>
      <c r="M146" s="110"/>
      <c r="N146" s="110"/>
      <c r="O146" s="110"/>
      <c r="P146" s="111"/>
    </row>
    <row r="147" spans="1:16" s="190" customFormat="1" ht="27">
      <c r="A147" s="122" t="s">
        <v>212</v>
      </c>
      <c r="B147" s="171"/>
      <c r="C147" s="169" t="s">
        <v>237</v>
      </c>
      <c r="D147" s="170" t="s">
        <v>68</v>
      </c>
      <c r="E147" s="209">
        <v>3</v>
      </c>
      <c r="F147" s="176"/>
      <c r="G147" s="176"/>
      <c r="H147" s="174"/>
      <c r="I147" s="174"/>
      <c r="J147" s="174"/>
      <c r="K147" s="115">
        <f>SUM(H147:J147)</f>
        <v>0</v>
      </c>
      <c r="L147" s="175">
        <f>SUM(L31:L145)</f>
        <v>0</v>
      </c>
      <c r="M147" s="175">
        <f>SUM(M31:M145)</f>
        <v>0</v>
      </c>
      <c r="N147" s="175">
        <f>SUM(N31:N145)</f>
        <v>0</v>
      </c>
      <c r="O147" s="175">
        <f>SUM(O31:O145)</f>
        <v>0</v>
      </c>
      <c r="P147" s="176">
        <f>SUM(M147:O147)</f>
        <v>0</v>
      </c>
    </row>
    <row r="148" spans="1:16" s="190" customFormat="1" ht="13.5">
      <c r="A148" s="122" t="s">
        <v>213</v>
      </c>
      <c r="B148" s="171"/>
      <c r="C148" s="169" t="s">
        <v>165</v>
      </c>
      <c r="D148" s="170" t="s">
        <v>68</v>
      </c>
      <c r="E148" s="209">
        <v>1</v>
      </c>
      <c r="F148" s="176"/>
      <c r="G148" s="176"/>
      <c r="H148" s="174"/>
      <c r="I148" s="174"/>
      <c r="J148" s="174"/>
      <c r="K148" s="115"/>
      <c r="L148" s="175"/>
      <c r="M148" s="175"/>
      <c r="N148" s="175"/>
      <c r="O148" s="175"/>
      <c r="P148" s="176"/>
    </row>
    <row r="149" spans="1:16" s="100" customFormat="1" ht="27">
      <c r="A149" s="122" t="s">
        <v>214</v>
      </c>
      <c r="B149" s="171"/>
      <c r="C149" s="169" t="s">
        <v>225</v>
      </c>
      <c r="D149" s="170" t="s">
        <v>68</v>
      </c>
      <c r="E149" s="210">
        <v>1</v>
      </c>
      <c r="F149" s="172"/>
      <c r="G149" s="172"/>
      <c r="H149" s="173"/>
      <c r="I149" s="173"/>
      <c r="J149" s="173"/>
      <c r="K149" s="173"/>
      <c r="L149" s="174"/>
      <c r="M149" s="175"/>
      <c r="N149" s="175">
        <f>ROUNDUP(N147*E149,2)</f>
        <v>0</v>
      </c>
      <c r="O149" s="175"/>
      <c r="P149" s="176">
        <f>SUM(M149:O149)</f>
        <v>0</v>
      </c>
    </row>
    <row r="150" spans="1:16" s="100" customFormat="1" ht="27">
      <c r="A150" s="122" t="s">
        <v>215</v>
      </c>
      <c r="B150" s="171"/>
      <c r="C150" s="129" t="s">
        <v>236</v>
      </c>
      <c r="D150" s="151" t="s">
        <v>68</v>
      </c>
      <c r="E150" s="210">
        <v>1</v>
      </c>
      <c r="F150" s="172"/>
      <c r="G150" s="172"/>
      <c r="H150" s="173"/>
      <c r="I150" s="173"/>
      <c r="J150" s="173"/>
      <c r="K150" s="173"/>
      <c r="L150" s="174"/>
      <c r="M150" s="176">
        <f>SUM(M147:M149)</f>
        <v>0</v>
      </c>
      <c r="N150" s="176">
        <f>SUM(N147:N149)</f>
        <v>0</v>
      </c>
      <c r="O150" s="176">
        <f>SUM(O147:O149)</f>
        <v>0</v>
      </c>
      <c r="P150" s="176">
        <f>SUM(P147:P149)</f>
        <v>0</v>
      </c>
    </row>
    <row r="151" spans="1:16" s="100" customFormat="1" ht="26.25">
      <c r="A151" s="122" t="s">
        <v>216</v>
      </c>
      <c r="B151" s="171"/>
      <c r="C151" s="245" t="s">
        <v>235</v>
      </c>
      <c r="D151" s="151" t="s">
        <v>68</v>
      </c>
      <c r="E151" s="210">
        <v>2</v>
      </c>
      <c r="F151" s="172"/>
      <c r="G151" s="172"/>
      <c r="H151" s="173"/>
      <c r="I151" s="173"/>
      <c r="J151" s="173"/>
      <c r="K151" s="173"/>
      <c r="L151" s="174"/>
      <c r="M151" s="176"/>
      <c r="N151" s="176"/>
      <c r="O151" s="176"/>
      <c r="P151" s="176"/>
    </row>
    <row r="152" spans="1:16" s="96" customFormat="1" ht="27">
      <c r="A152" s="122" t="s">
        <v>217</v>
      </c>
      <c r="B152" s="177"/>
      <c r="C152" s="178" t="s">
        <v>166</v>
      </c>
      <c r="D152" s="179" t="s">
        <v>22</v>
      </c>
      <c r="E152" s="207">
        <v>1</v>
      </c>
      <c r="F152" s="179"/>
      <c r="G152" s="179"/>
      <c r="H152" s="179"/>
      <c r="I152" s="179"/>
      <c r="J152" s="179"/>
      <c r="K152" s="179"/>
      <c r="L152" s="110"/>
      <c r="M152" s="110"/>
      <c r="N152" s="110"/>
      <c r="O152" s="110"/>
      <c r="P152" s="111"/>
    </row>
    <row r="153" spans="1:16" s="196" customFormat="1" ht="27">
      <c r="A153" s="122" t="s">
        <v>220</v>
      </c>
      <c r="B153" s="191"/>
      <c r="C153" s="178" t="s">
        <v>167</v>
      </c>
      <c r="D153" s="243" t="s">
        <v>22</v>
      </c>
      <c r="E153" s="220">
        <v>1</v>
      </c>
      <c r="F153" s="192"/>
      <c r="G153" s="193"/>
      <c r="H153" s="193"/>
      <c r="I153" s="193"/>
      <c r="J153" s="193"/>
      <c r="K153" s="193"/>
      <c r="L153" s="194"/>
      <c r="M153" s="194"/>
      <c r="N153" s="194"/>
      <c r="O153" s="192"/>
      <c r="P153" s="195"/>
    </row>
    <row r="154" spans="1:16" s="196" customFormat="1" ht="13.5">
      <c r="A154" s="122"/>
      <c r="B154" s="191"/>
      <c r="C154" s="221" t="s">
        <v>218</v>
      </c>
      <c r="D154" s="243"/>
      <c r="E154" s="220"/>
      <c r="F154" s="192"/>
      <c r="G154" s="193"/>
      <c r="H154" s="193"/>
      <c r="I154" s="193"/>
      <c r="J154" s="193"/>
      <c r="K154" s="193"/>
      <c r="L154" s="194"/>
      <c r="M154" s="194"/>
      <c r="N154" s="194"/>
      <c r="O154" s="192"/>
      <c r="P154" s="195"/>
    </row>
    <row r="155" spans="1:16" s="196" customFormat="1" ht="13.5">
      <c r="A155" s="346">
        <v>75</v>
      </c>
      <c r="B155" s="263"/>
      <c r="C155" s="270" t="s">
        <v>224</v>
      </c>
      <c r="D155" s="264" t="s">
        <v>67</v>
      </c>
      <c r="E155" s="265">
        <v>5</v>
      </c>
      <c r="F155" s="266"/>
      <c r="G155" s="267"/>
      <c r="H155" s="267"/>
      <c r="I155" s="267"/>
      <c r="J155" s="267"/>
      <c r="K155" s="267"/>
      <c r="L155" s="268"/>
      <c r="M155" s="268"/>
      <c r="N155" s="268"/>
      <c r="O155" s="266"/>
      <c r="P155" s="269"/>
    </row>
    <row r="156" spans="1:16" s="196" customFormat="1" ht="13.5">
      <c r="A156" s="346">
        <v>76</v>
      </c>
      <c r="B156" s="263"/>
      <c r="C156" s="270" t="s">
        <v>219</v>
      </c>
      <c r="D156" s="264" t="s">
        <v>68</v>
      </c>
      <c r="E156" s="265">
        <v>1</v>
      </c>
      <c r="F156" s="266"/>
      <c r="G156" s="267"/>
      <c r="H156" s="267"/>
      <c r="I156" s="267"/>
      <c r="J156" s="267"/>
      <c r="K156" s="267"/>
      <c r="L156" s="268"/>
      <c r="M156" s="268"/>
      <c r="N156" s="268"/>
      <c r="O156" s="266"/>
      <c r="P156" s="269"/>
    </row>
    <row r="157" spans="1:16" s="196" customFormat="1" ht="105" customHeight="1">
      <c r="A157" s="284">
        <v>77</v>
      </c>
      <c r="B157" s="191"/>
      <c r="C157" s="285" t="s">
        <v>265</v>
      </c>
      <c r="D157" s="286" t="s">
        <v>68</v>
      </c>
      <c r="E157" s="287">
        <v>1</v>
      </c>
      <c r="F157" s="192"/>
      <c r="G157" s="193"/>
      <c r="H157" s="193"/>
      <c r="I157" s="193"/>
      <c r="J157" s="193"/>
      <c r="K157" s="193"/>
      <c r="L157" s="194"/>
      <c r="M157" s="194"/>
      <c r="N157" s="194"/>
      <c r="O157" s="192"/>
      <c r="P157" s="195"/>
    </row>
    <row r="158" spans="1:16" s="196" customFormat="1" ht="64.5" customHeight="1">
      <c r="A158" s="284">
        <v>78</v>
      </c>
      <c r="B158" s="191"/>
      <c r="C158" s="285" t="s">
        <v>264</v>
      </c>
      <c r="D158" s="288" t="s">
        <v>68</v>
      </c>
      <c r="E158" s="289">
        <v>1</v>
      </c>
      <c r="F158" s="192"/>
      <c r="G158" s="193"/>
      <c r="H158" s="193"/>
      <c r="I158" s="193"/>
      <c r="J158" s="193"/>
      <c r="K158" s="193"/>
      <c r="L158" s="194"/>
      <c r="M158" s="194"/>
      <c r="N158" s="194"/>
      <c r="O158" s="192"/>
      <c r="P158" s="195"/>
    </row>
    <row r="159" spans="1:16" s="234" customFormat="1" ht="13.5">
      <c r="A159" s="227"/>
      <c r="B159" s="227"/>
      <c r="C159" s="228" t="s">
        <v>9</v>
      </c>
      <c r="D159" s="229"/>
      <c r="E159" s="230"/>
      <c r="F159" s="231"/>
      <c r="G159" s="231"/>
      <c r="H159" s="232"/>
      <c r="I159" s="231"/>
      <c r="J159" s="231"/>
      <c r="K159" s="231"/>
      <c r="L159" s="233"/>
      <c r="M159" s="231"/>
      <c r="N159" s="231"/>
      <c r="O159" s="231"/>
      <c r="P159" s="231"/>
    </row>
    <row r="160" spans="1:16" s="103" customFormat="1" ht="13.5">
      <c r="A160" s="101"/>
      <c r="B160" s="98"/>
      <c r="C160" s="202" t="s">
        <v>170</v>
      </c>
      <c r="D160" s="199" t="s">
        <v>171</v>
      </c>
      <c r="E160" s="211"/>
      <c r="F160" s="200"/>
      <c r="G160" s="203"/>
      <c r="H160" s="201"/>
      <c r="I160" s="201"/>
      <c r="J160" s="200"/>
      <c r="K160" s="198"/>
      <c r="L160" s="200"/>
      <c r="M160" s="200"/>
      <c r="N160" s="200"/>
      <c r="O160" s="200"/>
      <c r="P160" s="200"/>
    </row>
    <row r="161" spans="3:16" s="235" customFormat="1" ht="13.5" customHeight="1">
      <c r="C161" s="236" t="s">
        <v>24</v>
      </c>
      <c r="D161" s="237"/>
      <c r="E161" s="238"/>
      <c r="F161" s="239"/>
      <c r="G161" s="239"/>
      <c r="H161" s="239"/>
      <c r="I161" s="239"/>
      <c r="J161" s="239"/>
      <c r="K161" s="239"/>
      <c r="L161" s="239"/>
      <c r="M161" s="239"/>
      <c r="N161" s="239"/>
      <c r="O161" s="240"/>
      <c r="P161" s="241"/>
    </row>
    <row r="162" spans="3:15" s="93" customFormat="1" ht="13.5">
      <c r="C162" s="204"/>
      <c r="D162" s="244"/>
      <c r="E162" s="212"/>
      <c r="F162" s="94"/>
      <c r="G162" s="94"/>
      <c r="H162" s="94"/>
      <c r="I162" s="94"/>
      <c r="J162" s="94"/>
      <c r="K162" s="94"/>
      <c r="L162" s="94"/>
      <c r="M162" s="94"/>
      <c r="N162" s="94"/>
      <c r="O162" s="95"/>
    </row>
    <row r="163" spans="3:16" s="93" customFormat="1" ht="13.5">
      <c r="C163" s="197"/>
      <c r="D163" s="102"/>
      <c r="E163" s="212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5"/>
    </row>
    <row r="164" spans="1:13" s="276" customFormat="1" ht="22.5" customHeight="1">
      <c r="A164" s="292" t="s">
        <v>231</v>
      </c>
      <c r="B164" s="293"/>
      <c r="C164" s="321"/>
      <c r="D164" s="321"/>
      <c r="E164" s="321"/>
      <c r="F164" s="321"/>
      <c r="G164" s="293"/>
      <c r="H164" s="293"/>
      <c r="I164" s="293"/>
      <c r="J164" s="293"/>
      <c r="K164" s="293"/>
      <c r="L164" s="325"/>
      <c r="M164" s="325"/>
    </row>
    <row r="165" spans="1:13" s="276" customFormat="1" ht="12">
      <c r="A165" s="292"/>
      <c r="B165" s="293"/>
      <c r="C165" s="300" t="s">
        <v>232</v>
      </c>
      <c r="D165" s="300"/>
      <c r="E165" s="300"/>
      <c r="F165" s="300"/>
      <c r="G165" s="293"/>
      <c r="H165" s="293"/>
      <c r="I165" s="293"/>
      <c r="J165" s="293"/>
      <c r="K165" s="293"/>
      <c r="L165" s="293"/>
      <c r="M165" s="293"/>
    </row>
    <row r="166" spans="1:13" s="276" customFormat="1" ht="12">
      <c r="A166" s="273"/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</row>
    <row r="167" spans="1:13" s="276" customFormat="1" ht="12">
      <c r="A167" s="293"/>
      <c r="B167" s="293"/>
      <c r="C167" s="273"/>
      <c r="D167" s="273"/>
      <c r="E167" s="293"/>
      <c r="F167" s="293"/>
      <c r="G167" s="293"/>
      <c r="H167" s="293"/>
      <c r="I167" s="293"/>
      <c r="J167" s="293"/>
      <c r="K167" s="293"/>
      <c r="L167" s="293"/>
      <c r="M167" s="293"/>
    </row>
    <row r="168" spans="1:13" s="276" customFormat="1" ht="12">
      <c r="A168" s="292" t="s">
        <v>233</v>
      </c>
      <c r="B168" s="293"/>
      <c r="C168" s="321"/>
      <c r="D168" s="321"/>
      <c r="E168" s="321"/>
      <c r="F168" s="321"/>
      <c r="G168" s="293"/>
      <c r="H168" s="293"/>
      <c r="I168" s="293"/>
      <c r="J168" s="293"/>
      <c r="K168" s="293"/>
      <c r="L168" s="325"/>
      <c r="M168" s="325"/>
    </row>
    <row r="169" spans="1:13" s="276" customFormat="1" ht="12">
      <c r="A169" s="292"/>
      <c r="B169" s="293"/>
      <c r="C169" s="300" t="s">
        <v>232</v>
      </c>
      <c r="D169" s="300"/>
      <c r="E169" s="300"/>
      <c r="F169" s="300"/>
      <c r="G169" s="293"/>
      <c r="H169" s="293"/>
      <c r="I169" s="293"/>
      <c r="J169" s="293"/>
      <c r="K169" s="293"/>
      <c r="L169" s="293"/>
      <c r="M169" s="293"/>
    </row>
  </sheetData>
  <sheetProtection/>
  <mergeCells count="65">
    <mergeCell ref="A169:B169"/>
    <mergeCell ref="C169:F169"/>
    <mergeCell ref="G169:K169"/>
    <mergeCell ref="L169:M169"/>
    <mergeCell ref="A167:B167"/>
    <mergeCell ref="E167:M167"/>
    <mergeCell ref="A168:B168"/>
    <mergeCell ref="C168:F168"/>
    <mergeCell ref="G168:I168"/>
    <mergeCell ref="J168:K168"/>
    <mergeCell ref="L168:M168"/>
    <mergeCell ref="A164:B164"/>
    <mergeCell ref="C164:F164"/>
    <mergeCell ref="G164:I164"/>
    <mergeCell ref="J164:K164"/>
    <mergeCell ref="L164:M164"/>
    <mergeCell ref="A165:B165"/>
    <mergeCell ref="C165:F165"/>
    <mergeCell ref="G165:K165"/>
    <mergeCell ref="L165:M165"/>
    <mergeCell ref="C15:C17"/>
    <mergeCell ref="F12:G12"/>
    <mergeCell ref="H12:I12"/>
    <mergeCell ref="K12:L12"/>
    <mergeCell ref="M12:N12"/>
    <mergeCell ref="A13:D13"/>
    <mergeCell ref="G13:H13"/>
    <mergeCell ref="L13:M13"/>
    <mergeCell ref="L16:L17"/>
    <mergeCell ref="D15:D17"/>
    <mergeCell ref="A9:B9"/>
    <mergeCell ref="C9:N9"/>
    <mergeCell ref="A10:J10"/>
    <mergeCell ref="A11:E11"/>
    <mergeCell ref="F11:G11"/>
    <mergeCell ref="H11:I11"/>
    <mergeCell ref="K11:L11"/>
    <mergeCell ref="M11:N11"/>
    <mergeCell ref="C5:O5"/>
    <mergeCell ref="A6:B6"/>
    <mergeCell ref="A7:B7"/>
    <mergeCell ref="C7:O7"/>
    <mergeCell ref="A8:B8"/>
    <mergeCell ref="C8:O8"/>
    <mergeCell ref="C6:O6"/>
    <mergeCell ref="K16:K17"/>
    <mergeCell ref="H15:K15"/>
    <mergeCell ref="L15:O15"/>
    <mergeCell ref="H16:H17"/>
    <mergeCell ref="O16:O17"/>
    <mergeCell ref="C1:O1"/>
    <mergeCell ref="C2:O2"/>
    <mergeCell ref="C3:N3"/>
    <mergeCell ref="A4:H4"/>
    <mergeCell ref="A5:B5"/>
    <mergeCell ref="A15:A17"/>
    <mergeCell ref="B15:B17"/>
    <mergeCell ref="P15:P17"/>
    <mergeCell ref="I16:I17"/>
    <mergeCell ref="J16:J17"/>
    <mergeCell ref="E15:E17"/>
    <mergeCell ref="N16:N17"/>
    <mergeCell ref="F15:F17"/>
    <mergeCell ref="G15:G17"/>
    <mergeCell ref="M16:M17"/>
  </mergeCells>
  <hyperlinks>
    <hyperlink ref="C151" r:id="rId1" display="http://www.sanel.lv/?l=1&amp;c=1061&amp;pg=1&amp;p=14361"/>
  </hyperlink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300" verticalDpi="300" orientation="landscape" paperSize="9" scale="77" r:id="rId2"/>
  <headerFooter>
    <oddFooter>&amp;R&amp;8Lapa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Irina</cp:lastModifiedBy>
  <cp:lastPrinted>2017-03-20T11:56:47Z</cp:lastPrinted>
  <dcterms:created xsi:type="dcterms:W3CDTF">2013-10-14T06:17:53Z</dcterms:created>
  <dcterms:modified xsi:type="dcterms:W3CDTF">2017-05-02T08:41:22Z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