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showInkAnnotation="0"/>
  <mc:AlternateContent xmlns:mc="http://schemas.openxmlformats.org/markup-compatibility/2006">
    <mc:Choice Requires="x15">
      <x15ac:absPath xmlns:x15ac="http://schemas.microsoft.com/office/spreadsheetml/2010/11/ac" url="E:\Document\NOVADA DOME\DOMES SEDE\2026\2026.05.27\pielikumi\"/>
    </mc:Choice>
  </mc:AlternateContent>
  <xr:revisionPtr revIDLastSave="0" documentId="8_{0C2A8946-4616-4088-A2A1-032733CCC787}" xr6:coauthVersionLast="47" xr6:coauthVersionMax="47" xr10:uidLastSave="{00000000-0000-0000-0000-000000000000}"/>
  <bookViews>
    <workbookView xWindow="-120" yWindow="-120" windowWidth="29040" windowHeight="15720" xr2:uid="{00000000-000D-0000-FFFF-FFFF00000000}"/>
  </bookViews>
  <sheets>
    <sheet name="Investīciju plāns" sheetId="6" r:id="rId1"/>
    <sheet name="Lapa1" sheetId="8" r:id="rId2"/>
    <sheet name="Rezerves projektu idejas" sheetId="7" state="hidden" r:id="rId3"/>
  </sheets>
  <definedNames>
    <definedName name="_xlnm._FilterDatabase" localSheetId="0" hidden="1">'Investīciju plāns'!$A$4:$Q$170</definedName>
    <definedName name="_Hlk134776289" localSheetId="0">'Investīciju plāns'!$Q$34</definedName>
    <definedName name="_Toc118891243" localSheetId="0">'Investīciju plāns'!$C$5</definedName>
    <definedName name="_Toc118891245" localSheetId="0">'Investīciju plāns'!#REF!</definedName>
    <definedName name="_Toc118891246" localSheetId="0">'Investīciju plāns'!#REF!</definedName>
    <definedName name="_Toc118891247" localSheetId="0">'Investīciju plāns'!$C$27</definedName>
    <definedName name="_Toc118891248" localSheetId="0">'Investīciju plāns'!$C$32</definedName>
    <definedName name="_Toc118891249" localSheetId="0">'Investīciju plāns'!$B$32</definedName>
    <definedName name="_Toc118891250" localSheetId="0">'Investīciju plāns'!$C$38</definedName>
    <definedName name="_Toc118891252" localSheetId="0">'Investīciju plāns'!$C$42</definedName>
    <definedName name="_Toc118891253" localSheetId="0">'Investīciju plāns'!$B$42</definedName>
    <definedName name="_Toc118891254" localSheetId="0">'Investīciju plāns'!$C$55</definedName>
    <definedName name="_Toc118891255" localSheetId="0">'Investīciju plāns'!$C$60</definedName>
    <definedName name="_Toc118891256" localSheetId="0">'Investīciju plāns'!$C$77</definedName>
    <definedName name="_Toc118891257" localSheetId="0">'Investīciju plāns'!$B$77</definedName>
    <definedName name="_Toc118891259" localSheetId="0">'Investīciju plāns'!$C$159</definedName>
    <definedName name="_Toc118891260" localSheetId="0">'Investīciju plāns'!$B$159</definedName>
    <definedName name="_Toc118891261" localSheetId="0">'Investīciju plāns'!$C$162</definedName>
    <definedName name="_Toc118891262" localSheetId="0">'Investīciju plāns'!$C$164</definedName>
    <definedName name="_Toc118891263" localSheetId="0">'Investīciju plāns'!$B$164</definedName>
    <definedName name="_Toc118891264" localSheetId="0">'Investīciju plāns'!$C$167</definedName>
    <definedName name="_xlnm.Print_Titles" localSheetId="0">'Investīciju plāns'!$3:$4</definedName>
  </definedNames>
  <calcPr calcId="191029"/>
</workbook>
</file>

<file path=xl/calcChain.xml><?xml version="1.0" encoding="utf-8"?>
<calcChain xmlns="http://schemas.openxmlformats.org/spreadsheetml/2006/main">
  <c r="G175" i="6" l="1"/>
  <c r="G173" i="6"/>
  <c r="H16" i="8"/>
  <c r="F17" i="8"/>
  <c r="D15" i="8"/>
  <c r="E15" i="8" s="1"/>
  <c r="G174" i="6"/>
  <c r="G177" i="6"/>
  <c r="G178" i="6"/>
  <c r="G111" i="6" l="1"/>
  <c r="G109" i="6"/>
  <c r="G100" i="6"/>
  <c r="G94" i="6"/>
  <c r="G93" i="6"/>
  <c r="G90" i="6"/>
  <c r="G104" i="6"/>
  <c r="G176" i="6" l="1"/>
  <c r="G172" i="6"/>
  <c r="I34" i="6"/>
</calcChain>
</file>

<file path=xl/sharedStrings.xml><?xml version="1.0" encoding="utf-8"?>
<sst xmlns="http://schemas.openxmlformats.org/spreadsheetml/2006/main" count="1367" uniqueCount="554">
  <si>
    <t>Finanšu instruments (EUR vai %, nosaukums)</t>
  </si>
  <si>
    <t>Plānotais laika posms</t>
  </si>
  <si>
    <t>Nr. p.k.</t>
  </si>
  <si>
    <t>Projekta unikālais Nr.</t>
  </si>
  <si>
    <t>Īstenošanas teritorija</t>
  </si>
  <si>
    <t>Indikatīvās projekta izmaksas (EUR)</t>
  </si>
  <si>
    <t>Pašvaldības budžets (vai iesniedzēja finansējums)</t>
  </si>
  <si>
    <t>Valsts finansējums (vai aizdevums)</t>
  </si>
  <si>
    <t>Privātais finansējums</t>
  </si>
  <si>
    <t>Pašvaldības budžets</t>
  </si>
  <si>
    <t>Plānotie darbības rezultāti un to rezultatīvie rādītāji</t>
  </si>
  <si>
    <t>Projekta uzsākšana</t>
  </si>
  <si>
    <t>Realizācijas termiņš</t>
  </si>
  <si>
    <t>Projekta statuss informācijas sniegšanas brīdī</t>
  </si>
  <si>
    <t>Atbilstība atbalsta programmām, SAM</t>
  </si>
  <si>
    <t>Avots (info darbam)</t>
  </si>
  <si>
    <t>VTP1 Cilvēkresursu attīstība</t>
  </si>
  <si>
    <t>R 1.1.2.</t>
  </si>
  <si>
    <t>Olaine</t>
  </si>
  <si>
    <t>ES finanšu instruments</t>
  </si>
  <si>
    <t>R 1.4.1.</t>
  </si>
  <si>
    <t>Jaunolaine</t>
  </si>
  <si>
    <t>Pašvaldība</t>
  </si>
  <si>
    <t>Sagatavošanā</t>
  </si>
  <si>
    <t>AP 2022 - 2028</t>
  </si>
  <si>
    <t>R 1.4.2.</t>
  </si>
  <si>
    <t>Plānots</t>
  </si>
  <si>
    <t>R 1.4.4.</t>
  </si>
  <si>
    <t>Olaines novads</t>
  </si>
  <si>
    <t>Īstenoti vienkāršotas renovācijas darbi izglītības iestādēs pēc nepieciešamības
Modernizētas ventilācijas sistēmas izglītības iestādēs
Uzlabota izglītības iestāžu energoefektivitāte</t>
  </si>
  <si>
    <t>1.2.1.3.i. Pašvaldību ēku un infrastruktūras uzlabošana, veicinot pāreju uz atjaunojamo energoresursu tehnoloģiju izmantošanu un uzlabojot energoefektivitāti</t>
  </si>
  <si>
    <t>R 1.1.4.</t>
  </si>
  <si>
    <t>Izveidots tehniskās jaunrades centrs Olainē</t>
  </si>
  <si>
    <t>Dienas aprūpes centra un sociālās rehabilitācijas pakalpojumu centra būvniecība Zeiferta ielā 6b, Olainē</t>
  </si>
  <si>
    <t>–</t>
  </si>
  <si>
    <t>Dienas aprūpes centrs un sociālās rehabilitācijas pakalpojumu centrs Zeiferta ielā 6b, Olainē</t>
  </si>
  <si>
    <t>Pašvaldība, Sociālais dienests</t>
  </si>
  <si>
    <t>AP 2014-2020</t>
  </si>
  <si>
    <t xml:space="preserve">Atbalsts energoefektivitātes pasākumu veikšanai daudzdzīvokļu dzīvojamās mājās </t>
  </si>
  <si>
    <t>Viss novads</t>
  </si>
  <si>
    <t>Novada mārketinga un zīmola izveides stratēģijas izstrāde un tās ieviešana</t>
  </si>
  <si>
    <t xml:space="preserve">Olaines novada zīmola un vizuālās identitātes izstrāde, novada tēla izveide </t>
  </si>
  <si>
    <t>RV3 Kultūrvide</t>
  </si>
  <si>
    <t xml:space="preserve">Jaunu veloceļu izbūve Olaine - Pēternieki un Jaunolaine - Gaismas </t>
  </si>
  <si>
    <t>LEADER programmas ietvaros izveidoti velomaršruti un attīstīts velotūrisms Olaines, Mārupes un Babītes novados</t>
  </si>
  <si>
    <t>R 3.10.1.</t>
  </si>
  <si>
    <t>R 3.10.5.</t>
  </si>
  <si>
    <t>Jāņupe</t>
  </si>
  <si>
    <t>RV4 Sports un aktīvā atpūta</t>
  </si>
  <si>
    <t>R 4.12.1.</t>
  </si>
  <si>
    <t>Sporta centrs</t>
  </si>
  <si>
    <t>Slēgta tipa slidotavas izbūve</t>
  </si>
  <si>
    <t>Izbūvēta jauna slidotava</t>
  </si>
  <si>
    <t>VTP2 Sociāli droša vide</t>
  </si>
  <si>
    <t>RV5     Sociālie pakalpojumi un aizsardzība</t>
  </si>
  <si>
    <t xml:space="preserve">Grupu dzīvokļi Olainē personām ar garīgās attīstības traucējumiem </t>
  </si>
  <si>
    <t>R 5.14.1.</t>
  </si>
  <si>
    <t>R 5.15.1.</t>
  </si>
  <si>
    <t>Modernizēta un uzlabota HIV profilakses punkta un šļirču apmaiņas, Metadona programmas, nakts patversmes, zupas virtuves bezpajumtniekiem un higiēnas centra darbība</t>
  </si>
  <si>
    <t> RV7 Drošība</t>
  </si>
  <si>
    <t>R 7.18.2.</t>
  </si>
  <si>
    <t>R 7.19.3.</t>
  </si>
  <si>
    <t>VTP3 Ilgtspējīgs mājoklis, infrastruktūra un vide</t>
  </si>
  <si>
    <t>RV8 Vide un publiskā ārtelpa</t>
  </si>
  <si>
    <t>Vides izglītības āra klase skolēniem saistībā ar purvu ekosistēmu</t>
  </si>
  <si>
    <t>R 8.21.3.</t>
  </si>
  <si>
    <t>R 8.22.1.</t>
  </si>
  <si>
    <t>DKS tematiskā plānojuma aktualizēšana</t>
  </si>
  <si>
    <t>R 8.22.2.</t>
  </si>
  <si>
    <t>R 8.22.7.</t>
  </si>
  <si>
    <t>R 8.22.8.</t>
  </si>
  <si>
    <t>R 8.23.2.</t>
  </si>
  <si>
    <t>ĢIS sistēmas ieviešana</t>
  </si>
  <si>
    <t>R 8.23.3.</t>
  </si>
  <si>
    <t>RV9 Mājokļi un tehniskā infrastruktūra</t>
  </si>
  <si>
    <t>Sniegts atbalsts energoefektivitātes pasākumu veikšanai daudzdzīvokļu dzīvojamās mājās - tehniskās dokumentācijas sagatavošanai, auditu veikšanai utt.</t>
  </si>
  <si>
    <t>Pašvaldība, Attīstības nodaļa, AS Olaines ūdens un siltums</t>
  </si>
  <si>
    <t>R 9.27.2.</t>
  </si>
  <si>
    <t>Rekonstruētas un izbūvētas lietus ūdens kanalizācijas sistēmas Olaines pilsētā</t>
  </si>
  <si>
    <t>R 9.27.3.</t>
  </si>
  <si>
    <t>RV10 Klimatnoturība un enerģētika</t>
  </si>
  <si>
    <t>Sertificēta energopārvaldības sistēma pašvaldības ēkām, ielu apgaismojumam</t>
  </si>
  <si>
    <t>R 10.28.1.</t>
  </si>
  <si>
    <t>Meliorācijas sistēmas renovācija un rekonstrukcija Olaines novadā</t>
  </si>
  <si>
    <t>Sakārtotas meliorācijas sistēmas, uzlabota notekūdeņu novadīšana</t>
  </si>
  <si>
    <t>Pašvaldība, VSIA ZMNĪ</t>
  </si>
  <si>
    <t>Pašvaldības ēkas energoefektivitātes paaugstināšana: Zemgales ielā 33, Olainē</t>
  </si>
  <si>
    <t>Paaugstināta pašvaldības ēkas energoefektivitāte Zemgales ielā 33, Olainē</t>
  </si>
  <si>
    <t>Pašvaldības ēkas energoefektivitātes paaugstināšana: Zemgales ielā 31, Olainē</t>
  </si>
  <si>
    <t>Paaugstināta pašvaldības ēkas energoefektivitāte Zemgales ielā 31, Olainē</t>
  </si>
  <si>
    <t>Pašvaldības ēkas energoefektivitātes paaugstināšana: Zemgales ielā 29, Olainē</t>
  </si>
  <si>
    <t>Paaugstināta pašvaldības ēkas energoefektivitāte Zemgales ielā 29, Olainē</t>
  </si>
  <si>
    <t>Pašvaldības ēkas energoefektivitātes paaugstināšana: Jelgavas ielā 23, Olainē</t>
  </si>
  <si>
    <t xml:space="preserve">Apgaismojuma tīkla izbūve - posmā “Olaines pilsēta līdz atpūtas vietai “Līduma karjers”, Olaines novads” </t>
  </si>
  <si>
    <t>R 10.28.3.</t>
  </si>
  <si>
    <t>Centralizēto siltumapgādes sistēmu modernizēšana</t>
  </si>
  <si>
    <t>R 10.28.4.</t>
  </si>
  <si>
    <t>VTP4 Integrēta mobilitāte un savienojumi</t>
  </si>
  <si>
    <t>RV11 Transporta infrastruktūra</t>
  </si>
  <si>
    <t>Divlīmeņu satiksmes mezgls autotransportam Medemciemā</t>
  </si>
  <si>
    <t>R 11.29.3.</t>
  </si>
  <si>
    <t>Medemciems</t>
  </si>
  <si>
    <t>Velomaršrutu un veloceļu izveide sadarbībā ar Mārupes novadu</t>
  </si>
  <si>
    <t>R 11.30.2.</t>
  </si>
  <si>
    <t>R 11.30.3.</t>
  </si>
  <si>
    <t>VTP5 Augoša un konkurētspējīga uzņēmējdarbības vide</t>
  </si>
  <si>
    <t>RV13 Uzņēmējdarbības atbalsts</t>
  </si>
  <si>
    <t>Tirgus laukumi / tirdzniecības vietas Olaines novadā</t>
  </si>
  <si>
    <t>R 13.35.1.</t>
  </si>
  <si>
    <t>RV14 Inovācija un ekonomikas dažādošana</t>
  </si>
  <si>
    <t>Uzņēmējdarbības attīstības programmas izstrāde un tās ieviešana</t>
  </si>
  <si>
    <t>R 1.8.</t>
  </si>
  <si>
    <t>Izstrādāta programma, lai veicinātu vietējo uzņēmēju sadarbību un iniciatīvas, nodrošināt aktuālo informāciju par darba iespējām Olaines novadā, veicinātu sadarbību starp pašvaldību un uzņēmumiem</t>
  </si>
  <si>
    <t>Olaines novada uzņēmējdarbības atbalsta centrs</t>
  </si>
  <si>
    <t>VTP6 Efektīva pārvaldība un atpazīstamība</t>
  </si>
  <si>
    <t>RV15 Pašvaldības pakalpojumi un pārvaldība</t>
  </si>
  <si>
    <t>Olaines iedzīvotāju karte</t>
  </si>
  <si>
    <t>R 15.38.2.</t>
  </si>
  <si>
    <t>RV16 Iesaiste un komunikācija</t>
  </si>
  <si>
    <t>Līdzdalības budžets</t>
  </si>
  <si>
    <t>R 16.40.1.</t>
  </si>
  <si>
    <t>RV17 Tūrisms un mārketings</t>
  </si>
  <si>
    <t>R 2.37.</t>
  </si>
  <si>
    <t>Eiropas Savienības kohēzijas politikas programmas 2021.–2027.gadam 4.2. prioritātes “Izglītība, prasmes un mūžizglītība” 4.2.1. specifiskā atbalsta mērķa “Uzlabot vienlīdzīgu piekļuvi iekļaujošiem un kvalitatīviem pakalpojumiem izglītības, apmācības un mūžizglītības jomā, attīstot pieejamu infrastruktūru, tostarp, veicinot noturību izglītošanā un apmācībā attālinātā un tiešsaistes režīmā”  4.2.1.7. pasākumu “Pirmsskolas izglītības iestāžu infrastruktūras attīstība”</t>
  </si>
  <si>
    <t>Pabeigts</t>
  </si>
  <si>
    <t>9.3.1.1. pasākuma “Pakalpojumu infrastruktūras attīstība deinstitucionalizācijas plānu īstenošanai” pirmās un otrās projektu iesniegumu atlases kārtas īstenošanas noteikumi” un Eiropas Reģionālās attīstības fonda finansētā projekta Nr. 9.3.1.1./19/024 “Sociālo pakalpojumu infrastruktūras attīstība Olaines novadā”</t>
  </si>
  <si>
    <t>R 1.4.3.</t>
  </si>
  <si>
    <t>Valsts aizdevums</t>
  </si>
  <si>
    <t xml:space="preserve">Uzbūvēta Multifunkcionāla ēka Jelgavas ielā 23, Olainē, kurā atradīsies Olaines Mūzikas un mākslas skola, Pieaugušo izglītības centrs, Olaines bibliotēka, Olaines bērnu bibliotēka. </t>
  </si>
  <si>
    <t>Realizācijā</t>
  </si>
  <si>
    <t>Olaines stadionā izveidots vieglatlētikas sektors</t>
  </si>
  <si>
    <t>Pašvaldība, Sporta centrs</t>
  </si>
  <si>
    <t xml:space="preserve">Plānots </t>
  </si>
  <si>
    <t>Uzlabota ēkas energoefektivitāte</t>
  </si>
  <si>
    <t>Saieta nama Jāņupē būvniecība</t>
  </si>
  <si>
    <t>Izstrādāts rīcības plāns drošības attīstībai un uzlabošanai</t>
  </si>
  <si>
    <t>Olaines novada pašvaldības policija</t>
  </si>
  <si>
    <t>Veikti estrādes remontdarbi, kā arī papildināts ar jumta segumu</t>
  </si>
  <si>
    <t>R 4.12.2.</t>
  </si>
  <si>
    <t>Izveidoti grupu dzīvokļi, kas ir pieejami personām ar garīgā rakstura traucējumiem.</t>
  </si>
  <si>
    <t xml:space="preserve"> Bērnu un jauniešu sociālā atbalsta centra “Olaks” ēkas Stacijas ielā 38a energoefektivitātes uzlabošana un modernizēšana</t>
  </si>
  <si>
    <t>Aktualizēts DKS tematiskais plānojums</t>
  </si>
  <si>
    <t>Uzstādīti dzeramā ūdens brīvkrāni Olaines pilsētā un novadā</t>
  </si>
  <si>
    <t>Ieviesta energopārvaldības sistēma</t>
  </si>
  <si>
    <t>R 9.26.2.</t>
  </si>
  <si>
    <t>Ugunsdzēsības dīķu izveide</t>
  </si>
  <si>
    <t>R10.28.2.</t>
  </si>
  <si>
    <t>R10.28.3.</t>
  </si>
  <si>
    <t>Valsts kase</t>
  </si>
  <si>
    <t>Veikta ielu apgaismojuma modernizācija un energoefektivitātes 
paaugstināšana</t>
  </si>
  <si>
    <t>Paaugstināta pašvaldības ēkas energoefektivitāte  - Jelgavas ielā 23, Olainē</t>
  </si>
  <si>
    <t>R9.27.4.</t>
  </si>
  <si>
    <t>Ieviesta energo pārvaldības sistēma pašvaldības ēkām</t>
  </si>
  <si>
    <t>Sakārtotas lietus kanalizācijas sistēmas Olaines pilsētā</t>
  </si>
  <si>
    <t xml:space="preserve">Velotūrisma infrastruktūras attīstība novadā
</t>
  </si>
  <si>
    <t>Veikta ikgadēja pašvaldības ceļu rekonstrukcija atbilstoši prioritātēm, Izbūvētas un pārbūvētas ielas un ceļi, veikti satiksmes
drošības pasākumi, izbūvēto gājēju ceļi un veloceļi, saskaņā
ar pielikumā pievienoto ielu un ceļu programmu</t>
  </si>
  <si>
    <t>Rekonstruēti, atjaunoti un izbūvēti pašvaldības ceļi un ielas</t>
  </si>
  <si>
    <t>R 11.29.1.</t>
  </si>
  <si>
    <t>Grēnes</t>
  </si>
  <si>
    <t>Dzeramā ūdens brīvkrānu uzstādīšana</t>
  </si>
  <si>
    <t>Iekšpagalmu seguma rekonstrukcija un labiekārtošana Stacijas ielā 32,34,36, Olaines pilsētā</t>
  </si>
  <si>
    <t>Gājēju pārejas pār dzelzceļu Rīga-Jelgava uz Akāciju ielu būvniecība un ietves būvniecība gar Stacijas ielu</t>
  </si>
  <si>
    <t>Rīgas iela gājēju/velosipēdistu ceļš  (Rīgas iela 10 - Rūpnīcu iela), būvniecība I un II kārta</t>
  </si>
  <si>
    <t>Gājēju un velosipēdistu ceļa pārbūve pie Puplas upes (t.sk. caurtekas izbūve, GP ierīkošana (posmā no Zemgales ielas līdz Puplas upei 4 vietas) būvniecība</t>
  </si>
  <si>
    <t>Segumu atjaunošana Olaines kultūras centra parkā</t>
  </si>
  <si>
    <t>Autobusu pieturu platformu izbūve novada teritorijā (Ezītis, Krasta iela, Vaivadi(apgriešanās vieta), t.sk. skolēnu autobusu vajadzībām</t>
  </si>
  <si>
    <t>Rīgas apvedceļš – Virši, seguma atjaunošana divkārtu virsmas apstrāde (1. gadā pēc a/b ieklāšanas) km 0,000 līdz km 1,000 Kopā 1,00 km.</t>
  </si>
  <si>
    <t>Vītolu ielas Medemciema ciemā (caur Rīgas Meži īpašumu k.a. 80800022107) būvniecība</t>
  </si>
  <si>
    <t>Seguma atjaunošana Ālupu ferma-A8</t>
  </si>
  <si>
    <t>Vecais Iecavas ceļš - 3.posms Iecavas ceļš-Puriņi (Divkāršā virsmas apstrāde)</t>
  </si>
  <si>
    <t>Asfaltbetona seguma izbūve Tīreļi - Atkritumu izgāztuves km 2,23 līdz km 4,90 (turpinājums)</t>
  </si>
  <si>
    <t>Ietves izbūve gar Novadu ielu no Medemciema ielas līdz Ieviņu ielai un Novadu ielas asfaltbetona seguma atjaunošana, Medemciemā</t>
  </si>
  <si>
    <t>Gājēju/velosipēdistu ceļš Pēternieki-Autoceļš A8 būvniecība</t>
  </si>
  <si>
    <t>Gājēju/velosipēdistu ceļš Grēnes-Jaunolaines stacija būvniecība</t>
  </si>
  <si>
    <t>Gājēju ietves Vērdiņu ielā līdz Olaines dz.c. stacijai būvniecība</t>
  </si>
  <si>
    <t>Apgaismojums Krasta ielā no Pūres ielas 1 līdz autoceļa V8, Jaunolaine</t>
  </si>
  <si>
    <t>Stāvlaukuma seguma atjaunošana pie pansionāta ēkas Zeiferta ielā 8, Olainē</t>
  </si>
  <si>
    <t>Stāvlaukuma pie ēkas Parka ielā 7, Olainē izbūve</t>
  </si>
  <si>
    <t>Stāvlaukuma pie ēkas Zemgales ielā 24, Olainē (t/c Prasme) atjaunošana</t>
  </si>
  <si>
    <t>Publiska stāvlaukuma izbūve Rūpnīcu ielā 1, Olainē būvniecība</t>
  </si>
  <si>
    <t>Pēternieki</t>
  </si>
  <si>
    <t>Rīcības plāns drošības attīstībai - video novērošanas ieviešanas plāns</t>
  </si>
  <si>
    <t xml:space="preserve">Izveidots āra trenažieru laukums </t>
  </si>
  <si>
    <t>Pašvaldība,  Attīstības nodaļa</t>
  </si>
  <si>
    <t>Pašvaldība, Kultūras centrs, Olaines mūzikas un mākslas skola</t>
  </si>
  <si>
    <t>Pašvaldība, Attīstības nodaļa, Olaines Kultūras centrs</t>
  </si>
  <si>
    <t>Nodrošināta iespēja pulcēties vietējai kopienai, kā arī organizēt vietēja mēroga kultūras aktivitātes</t>
  </si>
  <si>
    <t>Pašvaldība, attīstības nodaļa</t>
  </si>
  <si>
    <t>Pašvaldība, Sociālais dienests, Attīstības nodaļa</t>
  </si>
  <si>
    <t>Pašvaldība, Attīstības nodaļa</t>
  </si>
  <si>
    <t>Pilveidoti, uzlaboti, atjaunoti visiem pieejami rotaļu laukumi. Nodrošināta infrastruktūras atbilstība normatīvajām prasībām.</t>
  </si>
  <si>
    <t>Labiekārtots skvērs pie ēkām Zemgales ielā 29-33, Olainē, ar pilsētas puksteni un strūklaku.</t>
  </si>
  <si>
    <t>Izbūvētas šķeldu katlu mājas</t>
  </si>
  <si>
    <t>AS Olaines ūdens un siltums</t>
  </si>
  <si>
    <t>Atjaunots stāvlaukums</t>
  </si>
  <si>
    <t>Izbūvēts stāvlaukums</t>
  </si>
  <si>
    <t>Izbūvēts gājēju velo celiņš</t>
  </si>
  <si>
    <t>Atjaunota gājēju ietve</t>
  </si>
  <si>
    <t>Divkārtu virsmas izbūve</t>
  </si>
  <si>
    <t>Seguma atjaunošana</t>
  </si>
  <si>
    <t>Izbūvētas autobusa pieturu platformas</t>
  </si>
  <si>
    <t>Izbūvēts ceļš</t>
  </si>
  <si>
    <t>Divkārtu virsmas seguma atjaunošana</t>
  </si>
  <si>
    <t>Izbūvēts asfaltbetona segums</t>
  </si>
  <si>
    <t>Labiekārtota teritorija</t>
  </si>
  <si>
    <t>Izbūvēta ietve</t>
  </si>
  <si>
    <t>Izbūvēts gājēju velo ceļš</t>
  </si>
  <si>
    <t>Izbūvēta jauna apgaismojuma līnija</t>
  </si>
  <si>
    <t>ES fondi</t>
  </si>
  <si>
    <t>ES fondu un cits ārējais finansējums</t>
  </si>
  <si>
    <t xml:space="preserve">Izbūvētas tirdzniecības vietas </t>
  </si>
  <si>
    <t>Realizēti līdzdalības budžeta projekti</t>
  </si>
  <si>
    <t>Pašvaldība, Olaines novada uzņēmējdarbības atbalsta centrs, Sabiedriskās attiecības</t>
  </si>
  <si>
    <t>Izstrādā Olaines novada iedzīvotāju karte</t>
  </si>
  <si>
    <t>Olaines novada attīstības programma līdz 2028. gadam
INVESTĪCIJU PLĀNS 2023.-2026. GADAM</t>
  </si>
  <si>
    <t>Atbilstība rīcībām (AP līdz 2028.)</t>
  </si>
  <si>
    <t>RV1 	Izglītība un prasmes</t>
  </si>
  <si>
    <t>Bērnu rotaļu laukumu atjaunošana/pilnveidošana</t>
  </si>
  <si>
    <t>Ūdenssaimniecības infrastruktūras attīstība (Olaines novadā)</t>
  </si>
  <si>
    <t>Rīgas apvedceļš – Birznieki – Jaunolaine No CB008 līdz dz. mājam 0,570km divas kārtas asfaltbetons 0.420km divkārtu virsmas apstrāde kopā 0.990km</t>
  </si>
  <si>
    <t>Seguma atjaunošana 1. kārta asfaltbetons km 1,850 līdz km 3,150. Kopā 1,15 km.</t>
  </si>
  <si>
    <t>Rīgas apvedceļš – Virši, seguma atjaunošana 1. kārta asfaltbetons km 1,850 līdz km 3,150</t>
  </si>
  <si>
    <t>Izbūvēts asfaltbetona segums 350 m garumā</t>
  </si>
  <si>
    <t>Asfaltbetona seguma izbūve Bērzpils – Brāļu kāpi (no V13 līdz „DOMMO BIZNESA PARKS”)</t>
  </si>
  <si>
    <t>Izbūvēts ceļš 8 m platumā</t>
  </si>
  <si>
    <t>Ceļš Olaine – Mednieki 2.kārta (tehniskais projekts)</t>
  </si>
  <si>
    <t>KOPĀ:</t>
  </si>
  <si>
    <t>Plānotās investīcijas vidēja termiņa prioritāšu griezumā 2023.-2026. gadā</t>
  </si>
  <si>
    <t>Āra trenažieru laukuma Olaines 2.vidusskolas stadionā izveide</t>
  </si>
  <si>
    <t>Vieglatlētikas sektora izveide Olaines stadionā, Zeiferta iela 4, Olaine</t>
  </si>
  <si>
    <t>Olaines Mežaparka estrādes remonts</t>
  </si>
  <si>
    <t>Jaunolaines ūdenstorņa remonts</t>
  </si>
  <si>
    <t>Zemgales ielas gājēju ietves atjaunošana posmā no Baznīcas līdz Mājai&amp;Dārzam lielveikalam Zemgales ielā 1</t>
  </si>
  <si>
    <t>Misas ielas būvniecība (būvdarbi, autoruzraudzība)</t>
  </si>
  <si>
    <t>Izbūvēts ceļš  - asfaltbetona seguma izbūve - Olaine – Mednieki (servitūta posms caur SIA "Rīgas Meži" zemi)  - II kārta</t>
  </si>
  <si>
    <t>Ceļš Olaine – Mednieki būvniecība II kārta (asfaltbetona seguma izbūve)</t>
  </si>
  <si>
    <t>Izbūvēts divlīmeņu satiksmes mezgls pār autoceļu A8 Rīga-Jelgava, nodrošinot drošu kustību novada iedzīvotājiem</t>
  </si>
  <si>
    <t xml:space="preserve">Apgaismojums  ceļš Dzintari - Ansbaudas (posmā DKS "Ezītis") </t>
  </si>
  <si>
    <t>Apgaismojums Grēnes - Jaunolaines dzelzceļa pietura (posmā no Sveņķu ielas Grēnes ciema līdz dzelzceļa pieturvietai "Jaunolaine" Jaunolaines ciemā)</t>
  </si>
  <si>
    <r>
      <t xml:space="preserve">Papildinātība ar citiem projektiem </t>
    </r>
    <r>
      <rPr>
        <b/>
        <sz val="10"/>
        <rFont val="Calibri"/>
        <family val="2"/>
        <scheme val="minor"/>
      </rPr>
      <t>(projekta unikālais Nr.)</t>
    </r>
  </si>
  <si>
    <t>Atbildīgie par projekta īstenošanu / Projekta partneri</t>
  </si>
  <si>
    <t xml:space="preserve">Paplašināta Olaines 1. vidusskolas kapacitāte, izbūvējot filiāli Zeiferta ielā 2, renovējot ēku -  izveidot klašu grupas priekš 1. -3. klases skolēniem ar ietilpību 220 skolēni, nodrošinot mācību telpas, ēdam zāli un nodarbību zāli. Renovācijas rezultātā ēkai ir jābūt energoefektīvai. </t>
  </si>
  <si>
    <t>Izstrādāts projekts - lai uzlabotu ēkas energoefektivitāti, un samazināt ikgadējo primāro enerģijas patēriņu un sasniegt enerģijas ietaupījumu vismaz par 30 %, ieviešot efektīvākos siltumnīcefekta gāzu emisiju (turpmāk – CO2) samazinošos pasākumus ēkas energoefektivitātes un siltumnoturības uzlabošanai. Izprojektēta ventilācijas sistēma, āra žalūzijas un citi darbi.</t>
  </si>
  <si>
    <t>Veikta ēkas energoefektivitātes uzlabošana un modernizēšana</t>
  </si>
  <si>
    <t>Jauna ēka pakalpojumu sniegšanai (HIV profilakses punkta un šļirču apmaiņas, Metadona programmas, nakts patversmes, zupas virtuves bezpajumtniekiem un higiēnas centra darbība)</t>
  </si>
  <si>
    <t>Ieviesti ugunsdzēsības dīķu uzlabošanas risinājumi, ierīkoti jauni ugunsdzēsības dīķi, kā arī nodrošināta piekļuve esošajiem</t>
  </si>
  <si>
    <t>Izveidota āra klase par purva ekosistēmu.</t>
  </si>
  <si>
    <t>Demontēta ūdenstorņa tvertne, atjaunots jumts un fasāde, izbūvētas kāpnes</t>
  </si>
  <si>
    <t xml:space="preserve">R 8.23.1. </t>
  </si>
  <si>
    <t>Izstrādāts projekts Jaunolaines Kultūras nama energoefektivitātes paaugstināšanai</t>
  </si>
  <si>
    <t xml:space="preserve">Uzlabota ēkas energoefektivitāte, un samazināts ikgadējais primārās enerģijas patēriņš un sasniegts enerģijas ietaupījumu vismaz par 30 %, ieviešot efektīvākos siltumnīcefekta gāzu emisiju (turpmāk – CO2) samazinošos pasākumus ēkas energoefektivitātes un siltumnoturības uzlabošanai. </t>
  </si>
  <si>
    <t>Jelgavas ielas turpinājuma (posms no Rīgas ielas līdz Maxima noliktavām) seguma atjaunošana un brauktuves paplašināšana</t>
  </si>
  <si>
    <t>Atjaunots segums posmā no Rīgas ielas līdz Maxima noliktavām</t>
  </si>
  <si>
    <t>Divlīmeņu pārvada pār dzelzceļu Rīga-Jelgava izbūve</t>
  </si>
  <si>
    <t>3 milj.</t>
  </si>
  <si>
    <t>Izbūvēts pārvads pār dzelzceļu Rīga – Jelgava (Rīgas iela, Olaine – Pārolaine)</t>
  </si>
  <si>
    <t>Veikta atputekļošana veicot divkārtu virsmas apstrādi nesaistīta segumam. Uzlabota vides kvalitāte un ceļa ekspluatācijas īpašības</t>
  </si>
  <si>
    <t>Siltumnīcefekta gāzu emisiju samazināšana pašvaldību publisko teritoriju apgaismojuma infrastruktūrā</t>
  </si>
  <si>
    <t>Realizēts projekts “Siltumnīcefekta gāzu emisiju samazināšana Olaines novada pašvaldības publisko teritoriju apgaismojuma infrastruktūrā”, nomainīti publiskās infrastruktūras gaismekļi uz energoefektīvu apgaismojumu.</t>
  </si>
  <si>
    <t>Rekonstruēti un labiekārtoti iekšpagalmi Stacijas ielā 32,34,36, Olaines pilsētā</t>
  </si>
  <si>
    <t>Tīreļi-Atkritumu izgāztuve seguma atjaunošana 1,0km A8-Nomaļu iela</t>
  </si>
  <si>
    <t>Atjaunots ceļa segums Tīreļi-Atkritumu izgāztuve (A8-Nomaļu iela)</t>
  </si>
  <si>
    <t xml:space="preserve">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t>
  </si>
  <si>
    <t>Medemciema DKS "Komutators" iekšējais ceļš būvniecība, būvuzraudzība un autoruzraudzība</t>
  </si>
  <si>
    <t>Zemgales ielas gājēju ietve (Zemgales iela 1-Zemgales ielas rotācijas aplis) būvniecība</t>
  </si>
  <si>
    <t>Apgaismojums velogājēju celiņam Jaunolaine - Lubauši (Krasta iela) no Imantas ielas līdz Lubaušu ielai</t>
  </si>
  <si>
    <t>Izbūvēta gājēju pāreja pār dzelzceļu Rīga-Jelgava uz Akāciju ielu un ietve gar Stacijas ielu</t>
  </si>
  <si>
    <t>Apvienotā gājēju un velosipēdistu ceļa posmā no Bērzpils līdz Miglas ielai un pieturvietas "Bērzpils" Rīgas virzienam izbūve Stūnīšu ciemā, autoceļa V13 nodalījuma joslā, Olaines novadā (ceļa darbi)</t>
  </si>
  <si>
    <t>Izbūvēts apvienotais gājēju un velosipēdistu ceļš posmā no Bērzpils līdz Miglas ielai un pieturvietas "Bērzpils" Rīgas virzienam Stūnīšu ciemā, autoceļa V13 nodalījuma joslā, Olaines novadā</t>
  </si>
  <si>
    <t>Kopīga gājēju un velosipēdu ceļa izbūve, posmā no valsts galvenā autoceļa A8 līdz Pēternieku ciemam, autoceļa V28 nodalījuma joslā, Olaines novadā</t>
  </si>
  <si>
    <t>Izbūvēts gājēju un velosipēdu ceļš, posmā no valsts galvenā autoceļa A8 līdz Pēternieku ciemam, autoceļa V28 nodalījuma joslā, Olaines novadā</t>
  </si>
  <si>
    <t>Projekts Sporta servisa ēka Olainē</t>
  </si>
  <si>
    <t>Video novērošanas sistēmas uzlabošana un paplašināšana</t>
  </si>
  <si>
    <t>R 7 19.2.</t>
  </si>
  <si>
    <t>Videonovērošanas kameru tīkla attīstība un sistēmas pilnveide</t>
  </si>
  <si>
    <t>Olaines novada pašvaldības policija, Pašvaldība</t>
  </si>
  <si>
    <t>Zemgales ielas 29-33, Olainē skvēra labiekārtošanas projektēšana un būvniecība</t>
  </si>
  <si>
    <t>Olaines pilsētas kanāla meliorācijas sistēmas atjaunošana, labiekārtošana, pielāgošana klimata pārmaiņām</t>
  </si>
  <si>
    <t>Atjaunota un modernizēta pilsētas kanāla meliorācijas sistēma un lietus notekūdeņu sistēma, pielāgota klimata pārmaiņām</t>
  </si>
  <si>
    <t>Eiropas Savienības kohēzijas politikas programmas 2021. – 2027. gadam 2.1.3. specifiskā atbalsta mērķa “Veicināt pielāgošanos klimata pārmaiņām, risku novēršanu un noturību pret katastrofām”  2.1.3.1. pasākuma “Pašvaldību pielāgošanās klimata pārmaiņām”</t>
  </si>
  <si>
    <t>Zeifertu ēkas, Jaunolainē jumta rekonstrukcija/būvniecība</t>
  </si>
  <si>
    <t>“Par valsts budžetu 2024. gadam un budžeta ietvaru 2024., 2025. un 2026. gadam” 36.panta otrās daļas 9.punktu</t>
  </si>
  <si>
    <t>ĢIS sistēmas ieviešana darbā un lietošana, ikgadu</t>
  </si>
  <si>
    <t>Maģistrālā ūdensapgādes un kanalizācijas tīklu  izbūve Vērdiņu ielā, Akāciju iela 7, Pārolainē,  Grāvja ielā, Saskaņas ielā, Kārklu ielā, Klūgu ielā, Asteres ielā, Dālijas ielā un Audriņu ielā, Pārolainē. Kanalizācijas un ūdensapgādes tīklu izbūve DKS “Stūnīši” (12000 m), "Saulgrieži", Stūnīši, Olaines novads. Maģistrālā ūdensapgādes un kanalizācijas tīklu  izbūve Medamciemā, , Olaines pagastā, Olaines novadā.</t>
  </si>
  <si>
    <t>ES kohēzijas politikas programmas Latvijai 2021. - 2027.gadam SAM 2.1.1.6. Pašvaldību ēku energoefektivitātes paaugstināšana</t>
  </si>
  <si>
    <t>R 11.30.1.</t>
  </si>
  <si>
    <t xml:space="preserve">Realizācija </t>
  </si>
  <si>
    <t xml:space="preserve">Rīgas ielas rekonstrukcija </t>
  </si>
  <si>
    <t>Projektēšana</t>
  </si>
  <si>
    <t>Atjaunots iekšpagalama segums un paplašināts stāvlaukums  Jelgavas ielā 24, Olaine</t>
  </si>
  <si>
    <t>Iekšpagalama seguma atjaunošana un stāvlaukuma paplašināšana Jelgavas ielā 24, Olainē būvniecība</t>
  </si>
  <si>
    <t xml:space="preserve">Skolas ielas seguma atjaunošana </t>
  </si>
  <si>
    <t>Atjaunots ceļa segums Skolas ielā</t>
  </si>
  <si>
    <t xml:space="preserve">Piebraucamā ceļa un stāvvietas Veselības ielai 7 būvniecība </t>
  </si>
  <si>
    <t>Izbūvēts piebraucamais ceļš un stāvvieta Veselības ielā 7, Olainē</t>
  </si>
  <si>
    <t>Elejas ielas posma no zemes vienības ar kad.apz. 80800030518 līdz Bauskas ielas krustojuma  izbūve, Grēnes, Olaines novads</t>
  </si>
  <si>
    <t>Izbūvēta Elejas iela</t>
  </si>
  <si>
    <t>Stāvvietas papildus iebrauktuves Kūdras ielā 5, pie Olaines slidotavas būvniecība</t>
  </si>
  <si>
    <t>Izbūvēta iebrauktuve un papildus stāvvietas Kūdras ielā 5, Olainē</t>
  </si>
  <si>
    <t>Jānupes karjera piebraucamā ceļa seguma atjaunošana 0.5km</t>
  </si>
  <si>
    <t>Atjaunots Jānupes karjera piebraucamā ceļa segums</t>
  </si>
  <si>
    <t xml:space="preserve">Gatavs būvniecības projekts </t>
  </si>
  <si>
    <t>Ietves izbūve Pārolainē starp dzelzceļa pāreju un Akācijas ielu, Pārolaine, Olaines nov. k.a. 80800080456</t>
  </si>
  <si>
    <t>Izbūvēta ietve  Pārolainē starp dzelzceļa pāreju un Akācijas ielu, Pārolaine, Olaines nov. k.a. 80800080456</t>
  </si>
  <si>
    <t xml:space="preserve">Apgaismojuma ierīkošanas darbi Priežu ielā, Jaunolainē, Olaines novadā   </t>
  </si>
  <si>
    <t>Rekonstruēta apgaismes līnija Priežu ielā, Jaunolainē</t>
  </si>
  <si>
    <t>Apgaismojuma rekonstrukcijas darbi Jelgavas ielas ietves, Olainē, Olaines novadā  (Jelgavas iela 16 līdz Jelgavas iela 12)</t>
  </si>
  <si>
    <t>Rekonstruēta apgaismes līnija no Jelgavas iela 16 līdz Jelgavas iela 12, Olaine</t>
  </si>
  <si>
    <t>Stacijas ielas ietves apgaismojums no Stacijas  ielas 12 līdz Zeiferta iela 3</t>
  </si>
  <si>
    <t>Zeiferta 6B, Olaine laukums (apgaismojums, pieslēgums tirdzniecības vietām)</t>
  </si>
  <si>
    <t>Apgaismojuma izbūve Stacijas ielā un Skolas ielā, Olainē (ap 2. vidussk.)</t>
  </si>
  <si>
    <t>Rekonstruēta apgaismes līnija  no Stacijas  ielas 12 līdz Zeiferta iela 3, Olaine</t>
  </si>
  <si>
    <t>Rekonstruēta apgaismes līnija Stacijas ielā un Skolas ielā, Olainē (ap 2. vidussk.)</t>
  </si>
  <si>
    <t>Rekonstruēta apgaismes līnija Zeiferta 6B, Olaine laukums (apgaismojums, pieslēgums tirdzniecības vietām)</t>
  </si>
  <si>
    <t xml:space="preserve">Apgaismojuma izbūve bērnu laukumam Ezītis 318B, Ezītis, Olaines nov. </t>
  </si>
  <si>
    <t>Apgaismojuma izbūve Olaines skeitparkam, Zeiferta iela 10A, Olainē, Olaines nov.</t>
  </si>
  <si>
    <t>Jaunolaines centrālais laukums (kad. nr.80800080413) (apgaismojums, gājēju pāreja, tirdzniecības vietām, eglei pieslēgums)</t>
  </si>
  <si>
    <t>Apgaismojums no Baznīcas iela 4 līdz a/c A8, Jaunolaine</t>
  </si>
  <si>
    <t>Pārolaine</t>
  </si>
  <si>
    <t>Apgaismojums no A8  līdz Jaunolaines stacijai (Priežu iela un Īsā iela)</t>
  </si>
  <si>
    <t>Zemgales iela 33, Olaine elektroapgāde</t>
  </si>
  <si>
    <t xml:space="preserve">Izbūvēts apgaismojums bērnu laukumam Ezītis 318B, Ezītis, Olaines nov. </t>
  </si>
  <si>
    <t>Izbūvēts apgaismojums  Olaines skeitparkam, Zeiferta iela 10A, Olainē, Olaines nov.</t>
  </si>
  <si>
    <t>Izbūvēts apgaismojums un elektrības pieslēgums Jaunolaines centrālais laukums (kad. nr.80800080413)</t>
  </si>
  <si>
    <t>Izbūvēts jauns ielas apgaismojums Vērdiņu ielā, Pārolaine</t>
  </si>
  <si>
    <t>Izbūvēts jauns ielas apgaismojums  no Baznīcas iela 4 līdz a/c A8, Jaunolaine</t>
  </si>
  <si>
    <t xml:space="preserve">Izbūvēts jauns ielas apgaismojums no A8  līdz Jaunolaines stacijai (Priežu iela un Īsā iela) </t>
  </si>
  <si>
    <t>Izbūvēja jauna elektroapgāde Zemgales ielā 33, Olainē</t>
  </si>
  <si>
    <t>1.1.2.1.</t>
  </si>
  <si>
    <t>1.4.1.1.</t>
  </si>
  <si>
    <t>1.4.2.1.</t>
  </si>
  <si>
    <t>1.4.4.1.</t>
  </si>
  <si>
    <t>3.10.1.3.</t>
  </si>
  <si>
    <t>10.28.2.10.</t>
  </si>
  <si>
    <t>11.29.1.11.</t>
  </si>
  <si>
    <t>11.30.2.11.</t>
  </si>
  <si>
    <t>1.4.1.2.</t>
  </si>
  <si>
    <t>1.4.4.2.</t>
  </si>
  <si>
    <t>3.10.1.2.</t>
  </si>
  <si>
    <t>10.28.2.2.</t>
  </si>
  <si>
    <t>11.29.1.8.</t>
  </si>
  <si>
    <t>1.1.4.2.</t>
  </si>
  <si>
    <t>4.12.1.2.</t>
  </si>
  <si>
    <t>10.28.3.2.</t>
  </si>
  <si>
    <t>11.29.1.2.</t>
  </si>
  <si>
    <t>11.30.1.2.</t>
  </si>
  <si>
    <t>11.30.2.2.</t>
  </si>
  <si>
    <t>11.30.3.2.</t>
  </si>
  <si>
    <t>3.10.1.1.</t>
  </si>
  <si>
    <t>3.10.5.1.</t>
  </si>
  <si>
    <t>4.12.1.1.</t>
  </si>
  <si>
    <t>4.12.2.1.</t>
  </si>
  <si>
    <t>5.14.1.1.</t>
  </si>
  <si>
    <t>5.15.1.1.</t>
  </si>
  <si>
    <t>7.18.2.1.</t>
  </si>
  <si>
    <t>7.19.3.1.</t>
  </si>
  <si>
    <t>8.21.3.1.</t>
  </si>
  <si>
    <t>8.22.1.1.</t>
  </si>
  <si>
    <t>8.22.2.1.</t>
  </si>
  <si>
    <t>8.22.7.1.</t>
  </si>
  <si>
    <t>8.22.8.1.</t>
  </si>
  <si>
    <t>8.23.1.1.</t>
  </si>
  <si>
    <t>8.23.2.1.</t>
  </si>
  <si>
    <t>8.23.3.1.</t>
  </si>
  <si>
    <t>9.26.2.1.</t>
  </si>
  <si>
    <t>9.27.2.1.</t>
  </si>
  <si>
    <t>9.27.3.1.</t>
  </si>
  <si>
    <t>9.27.4.1.</t>
  </si>
  <si>
    <t>10.28.1.1.</t>
  </si>
  <si>
    <t>10.28.2.1.</t>
  </si>
  <si>
    <t>10.28.3.1.</t>
  </si>
  <si>
    <t>10.28.4.1.</t>
  </si>
  <si>
    <t>11.29.1.1.</t>
  </si>
  <si>
    <t>11.30.1.1.</t>
  </si>
  <si>
    <t>11.30.2.1.</t>
  </si>
  <si>
    <t>11.30.3.1.</t>
  </si>
  <si>
    <t>13.35.1.1.</t>
  </si>
  <si>
    <t>1.8.1.</t>
  </si>
  <si>
    <t>15.38.2.1.</t>
  </si>
  <si>
    <t>16.40.1.1.</t>
  </si>
  <si>
    <t>2.37.1.</t>
  </si>
  <si>
    <t>1.4.3.2.</t>
  </si>
  <si>
    <t>5.14.1.2.</t>
  </si>
  <si>
    <t>5.15.1.2.</t>
  </si>
  <si>
    <t>8.22.1.2.</t>
  </si>
  <si>
    <t>3.10.1.4.</t>
  </si>
  <si>
    <t>4.12.1.3.</t>
  </si>
  <si>
    <t>8.22.1.3.</t>
  </si>
  <si>
    <t>8.22.1.4.</t>
  </si>
  <si>
    <t>10.28.2.3.</t>
  </si>
  <si>
    <t>10.28.2.4.</t>
  </si>
  <si>
    <t>10.28.2.5.</t>
  </si>
  <si>
    <t>10.28.2.6.</t>
  </si>
  <si>
    <t>10.28.2.7.</t>
  </si>
  <si>
    <t>10.28.2.8.</t>
  </si>
  <si>
    <t>10.28.2.9.</t>
  </si>
  <si>
    <t>10.28.2.11.</t>
  </si>
  <si>
    <t>11.29.1.4.</t>
  </si>
  <si>
    <t>11.29.1.5.</t>
  </si>
  <si>
    <t>11.29.1.6.</t>
  </si>
  <si>
    <t>11.29.1.7.</t>
  </si>
  <si>
    <t>11.29.1.9.</t>
  </si>
  <si>
    <t>11.29.1.10.</t>
  </si>
  <si>
    <t>11.29.1.12.</t>
  </si>
  <si>
    <t>11.29.1.13.</t>
  </si>
  <si>
    <t>11.29.1.14.</t>
  </si>
  <si>
    <t>11.29.1.15.</t>
  </si>
  <si>
    <t>11.29.1.16.</t>
  </si>
  <si>
    <t>11.29.1.17.</t>
  </si>
  <si>
    <t>11.29.1.18.</t>
  </si>
  <si>
    <t>11.29.1.19.</t>
  </si>
  <si>
    <t>11.29.1.20.</t>
  </si>
  <si>
    <t>11.29.1.21.</t>
  </si>
  <si>
    <t>11.29.1.22.</t>
  </si>
  <si>
    <t>11.29.1.23.</t>
  </si>
  <si>
    <t>11.29.1.24.</t>
  </si>
  <si>
    <t>11.29.1.25.</t>
  </si>
  <si>
    <t>11.29.1.26.</t>
  </si>
  <si>
    <t>11.29.1.27.</t>
  </si>
  <si>
    <t>11.29.1.28.</t>
  </si>
  <si>
    <t>11.29.1.29.</t>
  </si>
  <si>
    <t>11.29.1.30.</t>
  </si>
  <si>
    <t>11.29.1.31.</t>
  </si>
  <si>
    <t>11.29.1.32.</t>
  </si>
  <si>
    <t>11.29.1.33.</t>
  </si>
  <si>
    <t>11.29.1.34.</t>
  </si>
  <si>
    <t>11.29.1.35.</t>
  </si>
  <si>
    <t>11.29.1.36.</t>
  </si>
  <si>
    <t>11.29.1.37.</t>
  </si>
  <si>
    <t>11.29.1.38.</t>
  </si>
  <si>
    <t>11.29.1.39.</t>
  </si>
  <si>
    <t>11.29.1.40.</t>
  </si>
  <si>
    <t>11.29.1.41.</t>
  </si>
  <si>
    <t>11.29.1.42.</t>
  </si>
  <si>
    <t>11.29.1.43.</t>
  </si>
  <si>
    <t>11.29.1.44.</t>
  </si>
  <si>
    <t>11.30.1.3.</t>
  </si>
  <si>
    <t>11.30.1.4.</t>
  </si>
  <si>
    <t>11.30.1.5.</t>
  </si>
  <si>
    <t>11.30.1.6.</t>
  </si>
  <si>
    <t>11.30.1.7.</t>
  </si>
  <si>
    <t>11.30.1.8.</t>
  </si>
  <si>
    <t>11.30.2.3.</t>
  </si>
  <si>
    <t>11.30.2.4.</t>
  </si>
  <si>
    <t>11.30.2.5.</t>
  </si>
  <si>
    <t>11.30.2.6.</t>
  </si>
  <si>
    <t>11.30.2.7.</t>
  </si>
  <si>
    <t>11.30.2.8.</t>
  </si>
  <si>
    <t>11.30.2.9.</t>
  </si>
  <si>
    <t>11.30.2.10.</t>
  </si>
  <si>
    <t>11.30.2.12.</t>
  </si>
  <si>
    <t>11.30.2.13.</t>
  </si>
  <si>
    <t>11.30.2.14.</t>
  </si>
  <si>
    <t>11.30.2.15.</t>
  </si>
  <si>
    <t>11.30.2.16.</t>
  </si>
  <si>
    <t>11.30.2.17.</t>
  </si>
  <si>
    <t>11.30.2.18.</t>
  </si>
  <si>
    <t>11.30.2.19.</t>
  </si>
  <si>
    <t>11.30.3.3.</t>
  </si>
  <si>
    <r>
      <t xml:space="preserve">Olaines 1. vidusskolas telpu paplašināšana (Zeiferta ielā 2, Olainē) </t>
    </r>
    <r>
      <rPr>
        <b/>
        <sz val="12"/>
        <rFont val="Calibri"/>
        <family val="2"/>
        <scheme val="minor"/>
      </rPr>
      <t>projektēšana un būvniecība</t>
    </r>
  </si>
  <si>
    <r>
      <t xml:space="preserve">“Multifunkcionālās ēkas Jelgavas ielā 23, Olainē, jaunbūve” </t>
    </r>
    <r>
      <rPr>
        <b/>
        <sz val="12"/>
        <rFont val="Calibri"/>
        <family val="2"/>
        <scheme val="minor"/>
      </rPr>
      <t>būvniecība</t>
    </r>
  </si>
  <si>
    <r>
      <t xml:space="preserve">Pirmsskolas izglītības iestādes infrastruktūras energoresursu ietaupījums un energoefektivitātes uzlabošana Zemgales ielā 39, Olainē (ventilācijas sistēmas) </t>
    </r>
    <r>
      <rPr>
        <b/>
        <sz val="12"/>
        <rFont val="Calibri"/>
        <family val="2"/>
        <scheme val="minor"/>
      </rPr>
      <t>projektēšana</t>
    </r>
  </si>
  <si>
    <r>
      <t xml:space="preserve">Pirmsskolas izglītības iestādes “Dzērvenīte” infrastruktūras energoefektivitātes uzlabošana Zemgales ielā 39, Olainē (ventilācijas sistēmas) </t>
    </r>
    <r>
      <rPr>
        <b/>
        <sz val="12"/>
        <rFont val="Calibri"/>
        <family val="2"/>
        <scheme val="minor"/>
      </rPr>
      <t>būvniecība</t>
    </r>
  </si>
  <si>
    <r>
      <t xml:space="preserve">Olaines 1.vidusskolas infrastruktūras energoresursu ietaupījums un energoefektivitātes uzlabošana Zeiferta ielā 4, Olainē(ventilācijas sistēmas) </t>
    </r>
    <r>
      <rPr>
        <b/>
        <sz val="12"/>
        <rFont val="Calibri"/>
        <family val="2"/>
        <scheme val="minor"/>
      </rPr>
      <t>projektēšana</t>
    </r>
  </si>
  <si>
    <r>
      <t xml:space="preserve">Tehniskās jaunrades centra Olainē </t>
    </r>
    <r>
      <rPr>
        <b/>
        <sz val="12"/>
        <rFont val="Calibri"/>
        <family val="2"/>
        <scheme val="minor"/>
      </rPr>
      <t>projektēšana un būvniecība</t>
    </r>
  </si>
  <si>
    <t>Projekta īstenošanas rezultātā līdz 2029.gadam sasniegts izmaksu samazinājums uz vienu pakalpojuma saņēmēju līdz 15 %. Īstenoti vienkāršotas renovācijas darbi izglītības iestādēs pēc nepieciešamības
Modernizētas ventilācijas sistēmas izglītības iestādēs
Uzlabota izglītības iestāžu energoefektivitāte</t>
  </si>
  <si>
    <t xml:space="preserve">Projekta īstenošanas rezultātā līdz 2029.gadam tiks sasniegts izmaksu samazinājums uz vienu pakalpojuma saņēmēju līdz 10 %. Uzlabot baseina ēkas energoefektivitāti, un samazināt ikgadējo primāro enerģijas patēriņu un sasniegt enerģijas ietaupījumu vismaz par 30 %, ieviešot efektīvākos siltumnīcefekta gāzu emisiju (turpmāk – CO2) samazinošos pasākumus ēkas energoefektivitātes un siltumnoturības uzlabošanai. Veikta ēkas ārējo norobežojošo konstrukciju uzlabošana, modernizēta ventilācijas sistēma u.c. darbi. </t>
  </si>
  <si>
    <r>
      <t xml:space="preserve">Olaines kultūras nama  ēkas infrastruktūras energoresursu ietaupījums un energoefektivitātes  paaugstināšana, Zeiferta iela 11, Olaine - </t>
    </r>
    <r>
      <rPr>
        <b/>
        <sz val="12"/>
        <rFont val="Calibri"/>
        <family val="2"/>
        <scheme val="minor"/>
      </rPr>
      <t>projektēšana</t>
    </r>
  </si>
  <si>
    <r>
      <t xml:space="preserve">Olaines kultūras nama  ēkas infrastruktūras energoresursu ietaupījums un energoefektivitātes  paaugstināšana, Zeiferta iela 11, Olaine - </t>
    </r>
    <r>
      <rPr>
        <b/>
        <sz val="12"/>
        <rFont val="Calibri"/>
        <family val="2"/>
        <scheme val="minor"/>
      </rPr>
      <t>būvniecība</t>
    </r>
  </si>
  <si>
    <r>
      <t xml:space="preserve">Jaunolaines kultūras nama ēkas infrastruktūras energoresursu ietaupījums un energoefektivitātes uzlabošana, Meža iela 2, Jaunolaine - </t>
    </r>
    <r>
      <rPr>
        <b/>
        <sz val="12"/>
        <rFont val="Calibri"/>
        <family val="2"/>
        <scheme val="minor"/>
      </rPr>
      <t>projektēšana</t>
    </r>
  </si>
  <si>
    <r>
      <t xml:space="preserve">Jaunolaines kultūras nama ēkas infrastruktūras energoresursu ietaupījums un energoefektivitātes uzlabošana, Meža iela 2, Jaunolaine - </t>
    </r>
    <r>
      <rPr>
        <b/>
        <sz val="12"/>
        <rFont val="Calibri"/>
        <family val="2"/>
        <scheme val="minor"/>
      </rPr>
      <t>būvniecība</t>
    </r>
  </si>
  <si>
    <r>
      <t xml:space="preserve">Sporta servisa ēkas Olainē, Zeiferta iela 4, Olaine </t>
    </r>
    <r>
      <rPr>
        <b/>
        <sz val="12"/>
        <rFont val="Calibri"/>
        <family val="2"/>
        <scheme val="minor"/>
      </rPr>
      <t>projektēšana</t>
    </r>
  </si>
  <si>
    <r>
      <t xml:space="preserve">Olaines peldbaseina ēkas energoefektivitātes paaugstināšana, Stadiona ielā 2, Olainē - </t>
    </r>
    <r>
      <rPr>
        <b/>
        <sz val="12"/>
        <rFont val="Calibri"/>
        <family val="2"/>
        <scheme val="minor"/>
      </rPr>
      <t>būvniecība</t>
    </r>
  </si>
  <si>
    <t xml:space="preserve">Projekta īstenošanas rezultātā līdz 2029.gadam sasniegts izmaksu samazinājums uz vienu pakalpojuma saņēmēju līdz 10 %. Uzlabota ēkas energoefektivitāte, un samazināts ikgadējais primārās enerģijas patēriņš un sasniegts enerģijas ietaupījumu vismaz par 30 %, ieviešot efektīvākos siltumnīcefekta gāzu emisiju (turpmāk – CO2) samazinošos pasākumus ēkas energoefektivitātes un siltumnoturības uzlabošanai. </t>
  </si>
  <si>
    <t>Projekta nosaukums</t>
  </si>
  <si>
    <t>Izveidotas vēl četras pirmsskolas grupas, nodrošinot papildus 72 vietas, kā arī labiekārtota bērnudārza teritorija. Balstoties uz Centrālās statistikas pārvaldes datiem 2024. gada sākumā vislielākais bērnu īpatsvars bija tieši Rīgas reģionā (19,6 %), Olaines novadā 20,2%. Apkopojot dzimstības rādītājus Olaines novadā pēdējo piecu gadu laikā var prognozēt potenciālo audzēkņu skaita pieaugumu tuvākajos astoņos gados. Ja līdzšinējās demogrāfiskās tendences neietekmēs kādi citi būtiski faktori, paredzams, ka pirmsskolas izglītības audzēkņu skaits vecumā no 1,5 līdz 4 gadiem novadā pieaugs par 1,5%, salīdzinot ar 2022. gadu.</t>
  </si>
  <si>
    <r>
      <t xml:space="preserve">Olaines 1.vidusskolas infrastruktūras energoefektivitātes uzlabošana Zeiferta ielā 4, Olainē (ventilācijas sistēmas) </t>
    </r>
    <r>
      <rPr>
        <b/>
        <sz val="12"/>
        <rFont val="Calibri"/>
        <family val="2"/>
        <scheme val="minor"/>
      </rPr>
      <t>būvniecība</t>
    </r>
  </si>
  <si>
    <t xml:space="preserve">Uzlabota ēkas energoefektivitāte, samazinātas siltumnīcefekta gāzu emisijas
</t>
  </si>
  <si>
    <t>10.28.2.12.</t>
  </si>
  <si>
    <r>
      <t xml:space="preserve">Pašvaldības policijas ēkas energoefektivitātes paaugstināšana, Jelgavas ielā 32, Olaine - </t>
    </r>
    <r>
      <rPr>
        <b/>
        <sz val="12"/>
        <rFont val="Calibri"/>
        <family val="2"/>
        <charset val="186"/>
        <scheme val="minor"/>
      </rPr>
      <t>projektēšana/būvniecība</t>
    </r>
  </si>
  <si>
    <t xml:space="preserve">Emisijas kvotu izsolīšanas instrumenta finansēto projektu atklāta konkursa "Siltumnīcefekta gāzu emisiju samazināšana Iekšlietu ministrijas sistēmas iestāžu un pašvaldību policijas institūciju ēkās" </t>
  </si>
  <si>
    <t>R12.31.1.</t>
  </si>
  <si>
    <t>Eiropas Savienības kohēzijas politikas programmas 2021.–2027. gadam 2.3.1. specifiskā atbalsta mērķa "Veicināt ilgtspējīgu daudzveidu mobilitāti pilsētās" 2.3.1.2. pasākuma "Multimodāls sabiedriskā transporta tīkls"</t>
  </si>
  <si>
    <t>Dzelzceļa mobilitātes punkta “Jaunolaine” izveide un piekļuves uzlabošana</t>
  </si>
  <si>
    <t>Dzelzceļa mobilitātes punkta “Olaine” izveide un piekļuves uzlabošana</t>
  </si>
  <si>
    <t>12.31.1.1.</t>
  </si>
  <si>
    <t>12.31.1.2.</t>
  </si>
  <si>
    <t>12.31.1.3.</t>
  </si>
  <si>
    <r>
      <t>Izglītības iestādes ēkas telpu atjaunošana un teritorijas labiekārtošana Veselības ielā 7, Olainē - 2.kārta -</t>
    </r>
    <r>
      <rPr>
        <b/>
        <sz val="12"/>
        <rFont val="Calibri"/>
        <family val="2"/>
        <scheme val="minor"/>
      </rPr>
      <t>būvniecība</t>
    </r>
  </si>
  <si>
    <t>Dzelzceļa mobilitātes punkts, kam izveidots  piekļūšanas savienojums no Medemciema ciema un  Stūnīšu ciema puses. Seguma uzlabošana pie pieturas punkta "Medemciems". Uzstādītas velonovietnes, apgaismojums u.c.</t>
  </si>
  <si>
    <t>Dzelzceļa mobilitātes punkts, kam izveidots piekļūšanas savienojums no Grēnes ciema (tajā skaitā uzstādīts apgaismojums), Lubaušu apkaimes daļas, Jaunolaines ciema centrālās daļas (Īsā iela). Seguma uzlabošana pie pieturas punkta "Jaunolaine". Uzstādītas velonovietnes, apgaismojums u.c.</t>
  </si>
  <si>
    <t xml:space="preserve">Izbūvēts apgaismojums Lubaušu ciemā </t>
  </si>
  <si>
    <r>
      <t xml:space="preserve">Olaines sākumskolas piebūves izbūve un mācību vides attīstība (Meža ielā 2, Jaunolainē) </t>
    </r>
    <r>
      <rPr>
        <b/>
        <sz val="12"/>
        <rFont val="Calibri"/>
        <family val="2"/>
        <scheme val="minor"/>
      </rPr>
      <t>projektēšana</t>
    </r>
  </si>
  <si>
    <r>
      <t xml:space="preserve">Olaines sākumskolas piebūves izbūve un mācību vides attīstība (Meža ielā 2, Jaunolainē) </t>
    </r>
    <r>
      <rPr>
        <b/>
        <sz val="12"/>
        <rFont val="Calibri"/>
        <family val="2"/>
        <scheme val="minor"/>
      </rPr>
      <t>būvniecība</t>
    </r>
  </si>
  <si>
    <r>
      <t xml:space="preserve">Olaines sākumskolas piebūves izbūve un mācību vides attīstība (Meža ielā 2, Jaunolainē)  </t>
    </r>
    <r>
      <rPr>
        <b/>
        <sz val="12"/>
        <rFont val="Calibri"/>
        <family val="2"/>
        <scheme val="minor"/>
      </rPr>
      <t>projektēšana</t>
    </r>
  </si>
  <si>
    <r>
      <t xml:space="preserve">Olaines sākumskolas piebūves izbūve un mācību vides attīstība (Meža ielā 2, Jaunolainē)  </t>
    </r>
    <r>
      <rPr>
        <b/>
        <sz val="12"/>
        <rFont val="Calibri"/>
        <family val="2"/>
        <scheme val="minor"/>
      </rPr>
      <t>būvniecība</t>
    </r>
  </si>
  <si>
    <t>Pabeigta būvniecība telpu paplašināšanai un jaunas infrastruktūras izveidei. Sasniegts projekta mērķis — palielināta ēkas platība un nodrošināta pilnvērtīga funkcionalitāte, kas ļauj palielināt skolēnu skaitu līdz 225.</t>
  </si>
  <si>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otrās projekta iesniegumu atlases kārtas īstenošanas noteikum</t>
  </si>
  <si>
    <t>RV12 Mobilitāte</t>
  </si>
  <si>
    <t>Dzelzceļa mobilitātes punkta “Medemciems” izveide un piekļuves uzlabošana 1.kārta</t>
  </si>
  <si>
    <r>
      <t xml:space="preserve">Olaines 2.vidusskolas ēkas daļas jumta vienkāršota atjaunošana </t>
    </r>
    <r>
      <rPr>
        <b/>
        <sz val="12"/>
        <rFont val="Calibri"/>
        <family val="2"/>
        <charset val="186"/>
        <scheme val="minor"/>
      </rPr>
      <t>būvniecība</t>
    </r>
  </si>
  <si>
    <t>1.4.4.3.</t>
  </si>
  <si>
    <t>1.4.4.4.</t>
  </si>
  <si>
    <t>1.4.4.5.</t>
  </si>
  <si>
    <t>1.4.4.6.</t>
  </si>
  <si>
    <t>1.4.4.7.</t>
  </si>
  <si>
    <r>
      <t xml:space="preserve">Olaines pilsētas stadiona sporta ēkas jaunbūve  </t>
    </r>
    <r>
      <rPr>
        <b/>
        <sz val="12"/>
        <rFont val="Calibri"/>
        <family val="2"/>
        <charset val="186"/>
        <scheme val="minor"/>
      </rPr>
      <t>būvniecība</t>
    </r>
  </si>
  <si>
    <t>Tiks atjaunots un siltināts jumts ~ 1931 m² platībā, būtiski samazinot siltuma zudumus un uzlabojot ēkas energoefektivitāti, drošību, tehnisko un vizuālo stāvokli. Projekta ietvaros tiks izbūvēta zibensaizsardzības sistēma, uzstādītas aizsargmargas un modernizēti jumta tehniskie elementi, tostarp lietus ūdens novade, aeratori, skārda elementi, logi un ārdurvis, nodrošinot ēkas ilgmūžību un aizsardzību pret mitrumu.</t>
  </si>
  <si>
    <t>Tiks pārbūvēta Olaines pilsētas stadiona (vienlaikus Olaines 1. vidusskolas stadiona) sporta ēka, izveidojot jaunas ģērbtuves, dušas, sanitārās telpas, trenažieru zāli, medicīnas kabinetu un vides pieejamības risinājumus.</t>
  </si>
  <si>
    <t>Pašvaldība, Attīstības nodaļa, Olaines Kultūras centrs (Jaunolaines Kultūras nams)</t>
  </si>
  <si>
    <r>
      <t xml:space="preserve">Pašvaldība, Attīstības nodaļa, </t>
    </r>
    <r>
      <rPr>
        <sz val="12"/>
        <rFont val="Calibri"/>
        <family val="2"/>
        <charset val="186"/>
        <scheme val="minor"/>
      </rPr>
      <t>Olaines Kultūras centrs (Jaunolaines Kultūras nams)</t>
    </r>
  </si>
  <si>
    <t>Pašvaldība, Attīstības nodaļa, LVC, Satiksmes ministrija, Latvijas dzelzceļš</t>
  </si>
  <si>
    <t>Pašvaldība, Attīstības nodaļa, LVC, Satiksmes ministrija</t>
  </si>
  <si>
    <t>7.19.2.1.</t>
  </si>
  <si>
    <t xml:space="preserve">Izstrādāts projekts - telpu paplašināšanai un jaunas infrastruktūras izveidei, kā arī energoefektivitātes paaugstināšanai izglītības iestādē. Projekta mērķis palielināt ēkas platību, nodrošinot pilnvērtīgu funkcionalitāti, kā arī nodrošināt energoefektivitāti, lai var palielināt skolēnu skaitu līdz 225 skolēniem. </t>
  </si>
  <si>
    <t>Parka ielas gājēju ietves seguma atjaunošana (Maxima - Stacijas iela ar pieejām daudzdzīvokļu mājām)</t>
  </si>
  <si>
    <t xml:space="preserve">Gājēju/velosipēdistu ceļa posmā no Torņa ielas līdz Medemciema ielai a/c A8 nodalījuma joslā būvniecība </t>
  </si>
  <si>
    <t>Gājēju/velosipēdistu ceļš a/c A8 nodalījuma joslā posmā no m. "Brigmaņi" līdz pievadceļam Olaines stacija - projektēšana</t>
  </si>
  <si>
    <t>Gājēju/velosipēdistu ceļa posmā no Ezīša līdz a/c A8 projektēšana</t>
  </si>
  <si>
    <t>Teritorijas labiekārtošana un segumu atjaunošana aiz Jaunolaines kultūras nama (ap ēku Meža ielā 2, Jaunolainē)</t>
  </si>
  <si>
    <t>Gājēju ietves seguma atjaunošana Meža ielā (posmā no tilta pār Olainītes upi) un Jaunolaines centrālā laukuma 1. kārtas būvniecība (stāvlaukums un pulcēšanās laukuma daļa ar ietvi)</t>
  </si>
  <si>
    <t>Izstrādāts projekts - telpu paplašināšanai un jaunas infrastruktūras izveidei, kā arī energoefektivitātes paaugstināšanai izglītības iestādē. Projekta mērķis palielināt ēkas platību, nodrošinot pilnvērtīgu funkcionalitāti, kā arī nodrošināt energoefektivitāti, lai var palielināt skolēnu skaitu līdz 225 skolēniem.</t>
  </si>
  <si>
    <t>Realizēts projekts - Gājēju ietves seguma atjaunošana Meža ielā (posmā no tilta pār Olainītes upi) un Jaunolaines centrālā laukuma 1. kārtas būvniecība (stāvlaukums un pulcēšanās laukuma daļa ar ietvi)</t>
  </si>
  <si>
    <t>Atjaunots ceļa segums Rīgas ielā  izbūvēts rotācijas aplis, kā arī attīstīta uzņēmējdarbības publiskā infrastruktūra un palielināts privāto investīciju apjoms pilsētas funkcionālajā teritorijā.</t>
  </si>
  <si>
    <r>
      <t xml:space="preserve">Baznīcas ielas seguma atjaunošana (t.sk. tilta pār Olaines upi Jaunolainē nojaukšana un liela diametra caurtekas izbūve, Krasta ielas un Baznīcas ielas krustojuma - </t>
    </r>
    <r>
      <rPr>
        <b/>
        <sz val="12"/>
        <rFont val="Calibri"/>
        <family val="2"/>
        <scheme val="minor"/>
      </rPr>
      <t>projektēšana</t>
    </r>
  </si>
  <si>
    <t>Izstrādāts projekts - Baznīcas ielas seguma atjaunošana (t.sk. tilta pār Olaines upi Jaunolainē nojaukšana un liela diametra caurtekas izbūve, Krasta ielas un Baznīcas ielas krustojuma</t>
  </si>
  <si>
    <r>
      <t xml:space="preserve">Baznīcas ielas seguma atjaunošana (t.sk. tilta pār Olaines upi Jaunolainē nojaukšana un liela diametra caurtekas izbūve, Krasta ielas un Baznīcas ielas krustojuma - </t>
    </r>
    <r>
      <rPr>
        <b/>
        <sz val="12"/>
        <rFont val="Calibri"/>
        <family val="2"/>
        <scheme val="minor"/>
      </rPr>
      <t>būvniecība</t>
    </r>
  </si>
  <si>
    <t>Izbūvēts - Baznīcas ielas seguma atjaunošana (t.sk. tilta pār Olaines upi Jaunolainē nojaukšana un liela diametra caurtekas izbūve, Krasta ielas un Baznīcas ielas krustojuma</t>
  </si>
  <si>
    <t xml:space="preserve">Ielu apgaismojuma izbūve Vērdiņu ielā, Pārolainē (2.kārta) </t>
  </si>
  <si>
    <t>Ielu apgaismojuma izbūve Rīgas ielā no Rīgas ielas 8 līdz krustojumam ar Jelgavas ielu</t>
  </si>
  <si>
    <t>Jauna apgaismojuma līnija  gājēju/velo celiņš Grēnes - Olaine (līdz Tīreļu ielai)</t>
  </si>
  <si>
    <t>Dzelzceļa mobilitātes punkts, kam uzlabota piekļūšana no Olaines pilsētas, Pārolaines ciema puses, izbūvēts gājēju un velosipēdistu savienojums no "Ezītis". Izveidotas papildus autostāvietas, velosipēdu novietnes, apgaismojums u.c.</t>
  </si>
  <si>
    <t>Jaunas apgaismojuma līnijas izbūve Lubaušu ciemā</t>
  </si>
  <si>
    <t>Gājēju pārejas/pandusa izbūve pie DI ēkas Zeiferta ielā 6B, t.sk. brauktuves seguma atjaunošana un lietus ūdens uztvērēja izbūve</t>
  </si>
  <si>
    <t>Realizēts - Gājēju pārejas/pandusa izbūve pie DI ēkas Zeiferta ielā 6B, t.sk. brauktuves seguma atjaunošana un lietus ūdens uztvērēja izbūve</t>
  </si>
  <si>
    <t>Izbūvēts ceļš DKS “Komutators”</t>
  </si>
  <si>
    <t>11.30.1.9.</t>
  </si>
  <si>
    <t>Gājēju ietves būvniecība Vērdiņu ielā līdz Olaines dz.c. stacijai  - projektēšana</t>
  </si>
  <si>
    <t>11.29.3.1.</t>
  </si>
  <si>
    <t>Energopārvaldības sistēmas ieviešana</t>
  </si>
  <si>
    <t>Darvdedži-Kažoki (Stīpnieku ceļš) divkārtu virsmas apstrāde 3 km (posmi gar DKS)</t>
  </si>
  <si>
    <t>Veikta Misas ielas rekonstrukcija, attīstot pilsētas infrastruktūru un satiksmi</t>
  </si>
  <si>
    <t>11.29.1.3</t>
  </si>
  <si>
    <t>1.4.4.8.</t>
  </si>
  <si>
    <t>Olaines PII "Ābelīte" nojumju remonts, rotaļu iekārtu piegāde un uzstādīšana</t>
  </si>
  <si>
    <t xml:space="preserve">Projekta rezultātā tiks veikts Olaines PII “Ābelīte” nojumju remonts, kā arī piegādātas un uzstādītas rotaļu iekārtas. Tiks uzlabota pirmsskolas izglītības iestādes āra vides drošība, funkcionalitāte un kvalitāte. 
</t>
  </si>
  <si>
    <t>Pašvaldība, Izglītības un kultūras nodaļa, PII Čiekuriņš, Attīstības nodaļa</t>
  </si>
  <si>
    <t>Pašvaldība, Izglītības un kultūras nodaļa, Olaines 1.vidusskola, Attīstības nodaļa</t>
  </si>
  <si>
    <t>Pašvaldība, Izglītības un kultūras nodaļa, PII Dzērvenīte, Attīstības nodaļa</t>
  </si>
  <si>
    <t>Pašvaldība, Izglītības un kultūras nodaļa, Attīstības nodaļa</t>
  </si>
  <si>
    <t>Pašvaldība, Izglītības un kultūras nodaļa</t>
  </si>
  <si>
    <t>Pašvaldība, Attīstības nodaļa, Izglītības un kultūras nodaļa</t>
  </si>
  <si>
    <r>
      <t xml:space="preserve">1.pielikums Olaines novada pašvaldības domes 2023.gada 27.maija sēdes lēmumam                                                                                                                                                                                                                                                                                                                                                                                                                                                                                                                                                                                                                                                                                                                                                                                                               (10.prot., 14.p.).
</t>
    </r>
    <r>
      <rPr>
        <sz val="12"/>
        <rFont val="Calibri"/>
        <family val="2"/>
        <charset val="186"/>
        <scheme val="minor"/>
      </rPr>
      <t>Grozīts ar Olaines novada pašvaldības 2024.gada 28.februāra sēdes lēmumu (2.prot., 5.p.), ar Olaines novada pašvaldības 2024.gada 29.maija sēdes lēmumu (5.prot., 7.p), ar Olaines novada pašvaldības 2024.gada 23.oktobra sēdes lēmumu (11.prot., 3.p.), ar Olaines novada pašvaldības 2025.gada 26.marta sēdes lēmumu (3.prot., 18.p.), ar Olaines novada pašvaldības 2025.gada 28.maija sēdes lēmumu (6.prot., 7.p.), ar Olaines novada pašvaldības 2025.gada 18.jūnija sēdes lēmumu (7.prot., 7.p.), ar Olaines novada pašvaldības 2025.gada 22.oktobra sēdes lēmumu (14.prot., 5.p.), ar Olaines novada pašvaldības 2026.gada 28.janvāra sēdes lēmumu (1.prot., 10.p.), ar Olaines novada pašvaldības 2026.gada 29.aprīļa sēdes lēmumu (4.prot., 18.p</t>
    </r>
    <r>
      <rPr>
        <sz val="12"/>
        <color theme="1"/>
        <rFont val="Calibri"/>
        <family val="2"/>
        <charset val="186"/>
        <scheme val="minor"/>
      </rPr>
      <t>.), ar Olaines novada pašvaldības 2026.gada 27.maija sēdes lēmumu (5.prot., 8.p.)</t>
    </r>
  </si>
  <si>
    <t>Nomainīts ēkas jumts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</si>
</sst>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Calibri"/>
      <family val="2"/>
      <scheme val="minor"/>
    </font>
    <font>
      <b/>
      <sz val="12"/>
      <name val="Calibri"/>
      <family val="2"/>
      <scheme val="minor"/>
    </font>
    <font>
      <sz val="12"/>
      <name val="Calibri"/>
      <family val="2"/>
      <scheme val="minor"/>
    </font>
    <font>
      <b/>
      <sz val="16"/>
      <name val="Calibri"/>
      <family val="2"/>
      <scheme val="minor"/>
    </font>
    <font>
      <sz val="10"/>
      <color indexed="8"/>
      <name val="Arial"/>
      <family val="2"/>
      <charset val="186"/>
    </font>
    <font>
      <sz val="10"/>
      <name val="Arial"/>
      <family val="2"/>
      <charset val="186"/>
    </font>
    <font>
      <sz val="10"/>
      <name val="Helv"/>
    </font>
    <font>
      <b/>
      <sz val="12"/>
      <color theme="0"/>
      <name val="Calibri"/>
      <family val="2"/>
      <scheme val="minor"/>
    </font>
    <font>
      <b/>
      <sz val="14"/>
      <color theme="0"/>
      <name val="Calibri"/>
      <family val="2"/>
      <scheme val="minor"/>
    </font>
    <font>
      <b/>
      <sz val="14"/>
      <name val="Calibri"/>
      <family val="2"/>
      <scheme val="minor"/>
    </font>
    <font>
      <sz val="14"/>
      <name val="Calibri"/>
      <family val="2"/>
      <scheme val="minor"/>
    </font>
    <font>
      <b/>
      <sz val="10"/>
      <name val="Calibri"/>
      <family val="2"/>
      <scheme val="minor"/>
    </font>
    <font>
      <sz val="12"/>
      <color rgb="FF0070C0"/>
      <name val="Calibri"/>
      <family val="2"/>
      <scheme val="minor"/>
    </font>
    <font>
      <sz val="12"/>
      <name val="Calibri"/>
      <family val="2"/>
      <charset val="186"/>
      <scheme val="minor"/>
    </font>
    <font>
      <sz val="11"/>
      <name val="Calibri"/>
      <family val="2"/>
      <scheme val="minor"/>
    </font>
    <font>
      <b/>
      <sz val="12"/>
      <name val="Calibri"/>
      <family val="2"/>
      <charset val="186"/>
      <scheme val="minor"/>
    </font>
    <font>
      <sz val="12"/>
      <color rgb="FFFF0000"/>
      <name val="Calibri"/>
      <family val="2"/>
      <scheme val="minor"/>
    </font>
    <font>
      <sz val="12"/>
      <color theme="1"/>
      <name val="Calibri"/>
      <family val="2"/>
      <charset val="186"/>
      <scheme val="minor"/>
    </font>
  </fonts>
  <fills count="13">
    <fill>
      <patternFill patternType="none"/>
    </fill>
    <fill>
      <patternFill patternType="gray125"/>
    </fill>
    <fill>
      <patternFill patternType="solid">
        <fgColor theme="0" tint="-4.9989318521683403E-2"/>
        <bgColor indexed="64"/>
      </patternFill>
    </fill>
    <fill>
      <patternFill patternType="solid">
        <fgColor rgb="FFB1004C"/>
        <bgColor indexed="64"/>
      </patternFill>
    </fill>
    <fill>
      <patternFill patternType="solid">
        <fgColor rgb="FFEF7C00"/>
        <bgColor indexed="64"/>
      </patternFill>
    </fill>
    <fill>
      <patternFill patternType="solid">
        <fgColor rgb="FF007757"/>
        <bgColor indexed="64"/>
      </patternFill>
    </fill>
    <fill>
      <patternFill patternType="solid">
        <fgColor rgb="FFE4002B"/>
        <bgColor indexed="64"/>
      </patternFill>
    </fill>
    <fill>
      <patternFill patternType="solid">
        <fgColor rgb="FF3C3C3C"/>
        <bgColor indexed="64"/>
      </patternFill>
    </fill>
    <fill>
      <patternFill patternType="solid">
        <fgColor rgb="FF8A7A4A"/>
        <bgColor indexed="64"/>
      </patternFill>
    </fill>
    <fill>
      <patternFill patternType="solid">
        <fgColor rgb="FFE7EFFD"/>
        <bgColor indexed="64"/>
      </patternFill>
    </fill>
    <fill>
      <patternFill patternType="solid">
        <fgColor theme="0" tint="-0.14999847407452621"/>
        <bgColor indexed="64"/>
      </patternFill>
    </fill>
    <fill>
      <patternFill patternType="solid">
        <fgColor rgb="FFFCD8F4"/>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s>
  <cellStyleXfs count="9">
    <xf numFmtId="0" fontId="0" fillId="0" borderId="0"/>
    <xf numFmtId="43" fontId="3" fillId="0" borderId="0" applyFont="0" applyFill="0" applyBorder="0" applyAlignment="0" applyProtection="0"/>
    <xf numFmtId="0" fontId="1" fillId="0" borderId="0"/>
    <xf numFmtId="0" fontId="7" fillId="0" borderId="0">
      <alignment vertical="center"/>
    </xf>
    <xf numFmtId="43" fontId="7" fillId="0" borderId="0" applyFont="0" applyFill="0" applyBorder="0" applyAlignment="0" applyProtection="0"/>
    <xf numFmtId="43" fontId="1" fillId="0" borderId="0" applyFont="0" applyFill="0" applyBorder="0" applyAlignment="0" applyProtection="0"/>
    <xf numFmtId="0" fontId="9" fillId="0" borderId="0"/>
    <xf numFmtId="0" fontId="8" fillId="0" borderId="0"/>
    <xf numFmtId="0" fontId="7" fillId="0" borderId="0" applyNumberFormat="0" applyFill="0" applyBorder="0" applyProtection="0"/>
  </cellStyleXfs>
  <cellXfs count="146">
    <xf numFmtId="0" fontId="0" fillId="0" borderId="0" xfId="0"/>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4" fillId="3" borderId="1" xfId="0" applyFont="1" applyFill="1" applyBorder="1" applyAlignment="1">
      <alignment horizontal="center" vertical="center" wrapText="1"/>
    </xf>
    <xf numFmtId="43" fontId="4" fillId="3" borderId="2"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43" fontId="5" fillId="0" borderId="2" xfId="1" applyFont="1" applyBorder="1" applyAlignment="1">
      <alignment horizontal="center" vertical="center" wrapText="1"/>
    </xf>
    <xf numFmtId="0" fontId="4" fillId="4" borderId="1" xfId="0" applyFont="1" applyFill="1" applyBorder="1" applyAlignment="1">
      <alignment horizontal="center" vertical="center" wrapText="1"/>
    </xf>
    <xf numFmtId="43" fontId="4" fillId="4" borderId="2" xfId="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43" fontId="5" fillId="0" borderId="4" xfId="1" applyFont="1" applyBorder="1" applyAlignment="1">
      <alignment horizontal="center" vertical="center" wrapText="1"/>
    </xf>
    <xf numFmtId="2" fontId="5"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43" fontId="4" fillId="5" borderId="2" xfId="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43" fontId="5" fillId="0" borderId="2" xfId="1"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43" fontId="4" fillId="6" borderId="2" xfId="1"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1" xfId="0" applyFont="1" applyFill="1" applyBorder="1" applyAlignment="1">
      <alignment horizontal="center" vertical="center" wrapText="1"/>
    </xf>
    <xf numFmtId="43" fontId="4" fillId="7" borderId="2" xfId="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8" borderId="1" xfId="0" applyFont="1" applyFill="1" applyBorder="1" applyAlignment="1">
      <alignment horizontal="center" vertical="center" wrapText="1"/>
    </xf>
    <xf numFmtId="43" fontId="4" fillId="8" borderId="2" xfId="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7" xfId="0" applyFont="1" applyFill="1" applyBorder="1" applyAlignment="1">
      <alignment horizontal="center" vertical="center" wrapText="1"/>
    </xf>
    <xf numFmtId="43" fontId="5" fillId="0" borderId="0" xfId="1" applyFont="1" applyAlignment="1">
      <alignment horizontal="center" vertical="center" wrapText="1"/>
    </xf>
    <xf numFmtId="9" fontId="5" fillId="0" borderId="5" xfId="0" applyNumberFormat="1" applyFont="1" applyBorder="1" applyAlignment="1">
      <alignment horizontal="center" vertical="center" wrapText="1"/>
    </xf>
    <xf numFmtId="9" fontId="5" fillId="0" borderId="17"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6" xfId="0" applyFont="1" applyFill="1" applyBorder="1" applyAlignment="1">
      <alignment horizontal="center" vertical="center" wrapText="1"/>
    </xf>
    <xf numFmtId="43" fontId="5" fillId="0" borderId="23" xfId="1" applyFont="1" applyBorder="1" applyAlignment="1">
      <alignment horizontal="center" vertical="center" wrapText="1"/>
    </xf>
    <xf numFmtId="0" fontId="5" fillId="0" borderId="24" xfId="0" applyFont="1" applyBorder="1" applyAlignment="1">
      <alignment horizontal="center" vertical="center" wrapText="1"/>
    </xf>
    <xf numFmtId="43" fontId="5" fillId="0" borderId="0" xfId="1" applyFont="1" applyBorder="1" applyAlignment="1">
      <alignment horizontal="center" vertical="center" wrapText="1"/>
    </xf>
    <xf numFmtId="0" fontId="5" fillId="0" borderId="25"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4" fillId="4" borderId="26"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5" fillId="0" borderId="27" xfId="0" applyFont="1" applyBorder="1" applyAlignment="1">
      <alignment horizontal="center" vertical="center" wrapText="1"/>
    </xf>
    <xf numFmtId="0" fontId="4"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8" xfId="0" applyFont="1" applyFill="1" applyBorder="1" applyAlignment="1">
      <alignment horizontal="center" vertical="center" wrapText="1"/>
    </xf>
    <xf numFmtId="9" fontId="5" fillId="0" borderId="0" xfId="0" applyNumberFormat="1" applyFont="1" applyAlignment="1">
      <alignment horizontal="center" vertical="center" wrapText="1"/>
    </xf>
    <xf numFmtId="43" fontId="5" fillId="0" borderId="34" xfId="1" applyFont="1" applyBorder="1" applyAlignment="1">
      <alignment horizontal="center" vertical="center" wrapText="1"/>
    </xf>
    <xf numFmtId="43" fontId="5" fillId="0" borderId="0" xfId="0" applyNumberFormat="1" applyFont="1" applyAlignment="1">
      <alignment horizontal="center" vertical="center" wrapText="1"/>
    </xf>
    <xf numFmtId="0" fontId="13" fillId="0" borderId="0" xfId="0" applyFont="1" applyAlignment="1">
      <alignment horizontal="center" vertical="center" wrapText="1"/>
    </xf>
    <xf numFmtId="0" fontId="11" fillId="3" borderId="10" xfId="0" applyFont="1" applyFill="1" applyBorder="1" applyAlignment="1">
      <alignment horizontal="center" vertical="center" wrapText="1"/>
    </xf>
    <xf numFmtId="43" fontId="4" fillId="3" borderId="14" xfId="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4" fillId="0" borderId="36" xfId="0" applyFont="1" applyBorder="1" applyAlignment="1">
      <alignment horizontal="center" vertical="center" wrapText="1"/>
    </xf>
    <xf numFmtId="43" fontId="4" fillId="0" borderId="37" xfId="1" applyFont="1" applyBorder="1" applyAlignment="1">
      <alignment horizontal="center" vertical="center" wrapText="1"/>
    </xf>
    <xf numFmtId="0" fontId="5" fillId="0" borderId="38" xfId="0" applyFont="1" applyBorder="1" applyAlignment="1">
      <alignment horizontal="center" vertical="center" wrapText="1"/>
    </xf>
    <xf numFmtId="0" fontId="4" fillId="0" borderId="38"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43" fontId="4" fillId="2" borderId="23" xfId="1"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4" fillId="10" borderId="18" xfId="0" applyFont="1" applyFill="1" applyBorder="1" applyAlignment="1">
      <alignment horizontal="center" vertical="center" wrapText="1"/>
    </xf>
    <xf numFmtId="43" fontId="4" fillId="0" borderId="28" xfId="1" applyFont="1" applyBorder="1" applyAlignment="1">
      <alignment horizontal="center" vertical="center" wrapText="1"/>
    </xf>
    <xf numFmtId="43" fontId="5" fillId="0" borderId="40" xfId="1" applyFont="1" applyBorder="1" applyAlignment="1">
      <alignment horizontal="center" vertical="center" wrapText="1"/>
    </xf>
    <xf numFmtId="43" fontId="5" fillId="0" borderId="5" xfId="1" applyFont="1" applyBorder="1" applyAlignment="1">
      <alignment horizontal="center" vertical="center" wrapText="1"/>
    </xf>
    <xf numFmtId="43" fontId="5" fillId="0" borderId="19" xfId="1" applyFont="1" applyBorder="1" applyAlignment="1">
      <alignment horizontal="center" vertical="center" wrapText="1"/>
    </xf>
    <xf numFmtId="43" fontId="0" fillId="0" borderId="0" xfId="1" applyFont="1"/>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applyAlignment="1">
      <alignment wrapText="1"/>
    </xf>
    <xf numFmtId="0" fontId="4" fillId="0" borderId="7" xfId="0" applyFont="1" applyBorder="1" applyAlignment="1">
      <alignment horizontal="center" vertical="center" wrapText="1"/>
    </xf>
    <xf numFmtId="43" fontId="15" fillId="0" borderId="2" xfId="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26" xfId="0" applyFont="1" applyFill="1" applyBorder="1" applyAlignment="1">
      <alignment horizontal="center" vertical="center" wrapText="1"/>
    </xf>
    <xf numFmtId="43" fontId="19" fillId="11" borderId="2" xfId="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0" borderId="34" xfId="0" applyFont="1" applyBorder="1" applyAlignment="1">
      <alignment horizontal="right"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right" vertical="center" wrapText="1"/>
    </xf>
    <xf numFmtId="0" fontId="12" fillId="0" borderId="32" xfId="0" applyFont="1" applyBorder="1" applyAlignment="1">
      <alignment horizontal="right" vertical="center" wrapText="1"/>
    </xf>
    <xf numFmtId="0" fontId="10" fillId="3" borderId="30"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5" borderId="31"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6" borderId="31"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7" borderId="31"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8" borderId="33" xfId="0" applyFont="1" applyFill="1" applyBorder="1" applyAlignment="1">
      <alignment horizontal="center" vertical="center" wrapText="1"/>
    </xf>
    <xf numFmtId="0" fontId="10" fillId="8" borderId="34" xfId="0" applyFont="1" applyFill="1" applyBorder="1" applyAlignment="1">
      <alignment horizontal="center" vertical="center" wrapText="1"/>
    </xf>
  </cellXfs>
  <cellStyles count="9">
    <cellStyle name="Comma" xfId="1" builtinId="3"/>
    <cellStyle name="Komats 2" xfId="4" xr:uid="{62989B09-78CE-4623-B35A-66D5DF5D2494}"/>
    <cellStyle name="Komats 3" xfId="5" xr:uid="{ACDBFFE0-81CF-4413-B254-3D5B2EC5FBBB}"/>
    <cellStyle name="Normal" xfId="0" builtinId="0"/>
    <cellStyle name="Normal 2 2" xfId="8" xr:uid="{3FB87E13-CDA9-4E95-983C-5E09711B1AA9}"/>
    <cellStyle name="Parasts 2" xfId="3" xr:uid="{C1FB12E9-D926-4561-81C8-C666951C5315}"/>
    <cellStyle name="Parasts 3" xfId="7" xr:uid="{01452AEA-E42F-4F36-A7C0-F3369114E0CA}"/>
    <cellStyle name="Parasts 4" xfId="2" xr:uid="{A9538DC5-B4D8-4784-B83F-1248C20C4A59}"/>
    <cellStyle name="Style 1" xfId="6" xr:uid="{72DB3B27-0BE0-4882-896A-46D65452E7A5}"/>
  </cellStyles>
  <dxfs count="0"/>
  <tableStyles count="0" defaultTableStyle="TableStyleMedium2" defaultPivotStyle="PivotStyleLight16"/>
  <colors>
    <mruColors>
      <color rgb="FFFCD8F4"/>
      <color rgb="FFFF0066"/>
      <color rgb="FFE7EFFD"/>
      <color rgb="FFB1004C"/>
      <color rgb="FFFFFFC9"/>
      <color rgb="FFEF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lumMod val="75000"/>
                    <a:lumOff val="25000"/>
                  </a:srgbClr>
                </a:solidFill>
                <a:latin typeface="+mn-lt"/>
                <a:ea typeface="+mn-ea"/>
                <a:cs typeface="+mn-cs"/>
              </a:defRPr>
            </a:pPr>
            <a:r>
              <a:rPr lang="lv-LV" sz="1600" b="1" i="0" u="none" strike="noStrike" kern="1200" baseline="0">
                <a:solidFill>
                  <a:srgbClr val="000000">
                    <a:lumMod val="75000"/>
                    <a:lumOff val="25000"/>
                  </a:srgbClr>
                </a:solidFill>
              </a:rPr>
              <a:t>Plānotās investīcijas vidēja termiņa prioritāšu griezumā 2023.-2026. gadā</a:t>
            </a:r>
            <a:endParaRPr lang="lv-LV" sz="1600"/>
          </a:p>
        </c:rich>
      </c:tx>
      <c:layout>
        <c:manualLayout>
          <c:xMode val="edge"/>
          <c:yMode val="edge"/>
          <c:x val="0.10197781861046977"/>
          <c:y val="1.615969682542543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lumMod val="75000"/>
                  <a:lumOff val="25000"/>
                </a:srgbClr>
              </a:solidFill>
              <a:latin typeface="+mn-lt"/>
              <a:ea typeface="+mn-ea"/>
              <a:cs typeface="+mn-cs"/>
            </a:defRPr>
          </a:pPr>
          <a:endParaRPr lang="lv-LV"/>
        </a:p>
      </c:txPr>
    </c:title>
    <c:autoTitleDeleted val="0"/>
    <c:plotArea>
      <c:layout/>
      <c:barChart>
        <c:barDir val="col"/>
        <c:grouping val="clustered"/>
        <c:varyColors val="0"/>
        <c:ser>
          <c:idx val="2"/>
          <c:order val="2"/>
          <c:spPr>
            <a:solidFill>
              <a:schemeClr val="accent3">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4"/>
              </a:solidFill>
              <a:ln w="9525" cap="flat" cmpd="sng" algn="ctr">
                <a:solidFill>
                  <a:schemeClr val="lt1">
                    <a:alpha val="50000"/>
                  </a:schemeClr>
                </a:solidFill>
                <a:round/>
              </a:ln>
              <a:effectLst/>
            </c:spPr>
            <c:extLst>
              <c:ext xmlns:c16="http://schemas.microsoft.com/office/drawing/2014/chart" uri="{C3380CC4-5D6E-409C-BE32-E72D297353CC}">
                <c16:uniqueId val="{00000003-E29A-4529-BA27-C1AFE5165999}"/>
              </c:ext>
            </c:extLst>
          </c:dPt>
          <c:dPt>
            <c:idx val="1"/>
            <c:invertIfNegative val="0"/>
            <c:bubble3D val="0"/>
            <c:spPr>
              <a:solidFill>
                <a:schemeClr val="accent5"/>
              </a:solidFill>
              <a:ln w="9525" cap="flat" cmpd="sng" algn="ctr">
                <a:solidFill>
                  <a:schemeClr val="lt1">
                    <a:alpha val="50000"/>
                  </a:schemeClr>
                </a:solidFill>
                <a:round/>
              </a:ln>
              <a:effectLst/>
            </c:spPr>
            <c:extLst>
              <c:ext xmlns:c16="http://schemas.microsoft.com/office/drawing/2014/chart" uri="{C3380CC4-5D6E-409C-BE32-E72D297353CC}">
                <c16:uniqueId val="{00000004-E29A-4529-BA27-C1AFE5165999}"/>
              </c:ext>
            </c:extLst>
          </c:dPt>
          <c:dPt>
            <c:idx val="2"/>
            <c:invertIfNegative val="0"/>
            <c:bubble3D val="0"/>
            <c:spPr>
              <a:solidFill>
                <a:schemeClr val="accent2"/>
              </a:solidFill>
              <a:ln w="9525" cap="flat" cmpd="sng" algn="ctr">
                <a:solidFill>
                  <a:schemeClr val="lt1">
                    <a:alpha val="50000"/>
                  </a:schemeClr>
                </a:solidFill>
                <a:round/>
              </a:ln>
              <a:effectLst/>
            </c:spPr>
            <c:extLst>
              <c:ext xmlns:c16="http://schemas.microsoft.com/office/drawing/2014/chart" uri="{C3380CC4-5D6E-409C-BE32-E72D297353CC}">
                <c16:uniqueId val="{00000005-E29A-4529-BA27-C1AFE5165999}"/>
              </c:ext>
            </c:extLst>
          </c:dPt>
          <c:dPt>
            <c:idx val="3"/>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6-E29A-4529-BA27-C1AFE5165999}"/>
              </c:ext>
            </c:extLst>
          </c:dPt>
          <c:dPt>
            <c:idx val="5"/>
            <c:invertIfNegative val="0"/>
            <c:bubble3D val="0"/>
            <c:spPr>
              <a:solidFill>
                <a:schemeClr val="accent6"/>
              </a:solidFill>
              <a:ln w="9525" cap="flat" cmpd="sng" algn="ctr">
                <a:solidFill>
                  <a:schemeClr val="lt1">
                    <a:alpha val="50000"/>
                  </a:schemeClr>
                </a:solidFill>
                <a:round/>
              </a:ln>
              <a:effectLst/>
            </c:spPr>
            <c:extLst>
              <c:ext xmlns:c16="http://schemas.microsoft.com/office/drawing/2014/chart" uri="{C3380CC4-5D6E-409C-BE32-E72D297353CC}">
                <c16:uniqueId val="{00000007-E29A-4529-BA27-C1AFE516599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'Investīciju plāns'!$D$173:$D$178</c:f>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f>'Investīciju plāns'!$G$173:$G$178</c:f>
              <c:numCache>
                <c:formatCode>_(* #,##0.00_);_(* \(#,##0.00\);_(* "-"??_);_(@_)</c:formatCode>
                <c:ptCount val="6"/>
                <c:pt idx="0">
                  <c:v>39006182.109999999</c:v>
                </c:pt>
                <c:pt idx="1">
                  <c:v>4705570.0600000005</c:v>
                </c:pt>
                <c:pt idx="2">
                  <c:v>36553352</c:v>
                </c:pt>
                <c:pt idx="3">
                  <c:v>26176700</c:v>
                </c:pt>
                <c:pt idx="4">
                  <c:v>75000</c:v>
                </c:pt>
                <c:pt idx="5">
                  <c:v>270000</c:v>
                </c:pt>
              </c:numCache>
            </c:numRef>
          </c:val>
          <c:extLst>
            <c:ext xmlns:c16="http://schemas.microsoft.com/office/drawing/2014/chart" uri="{C3380CC4-5D6E-409C-BE32-E72D297353CC}">
              <c16:uniqueId val="{00000002-E29A-4529-BA27-C1AFE5165999}"/>
            </c:ext>
          </c:extLst>
        </c:ser>
        <c:dLbls>
          <c:dLblPos val="inEnd"/>
          <c:showLegendKey val="0"/>
          <c:showVal val="1"/>
          <c:showCatName val="0"/>
          <c:showSerName val="0"/>
          <c:showPercent val="0"/>
          <c:showBubbleSize val="0"/>
        </c:dLbls>
        <c:gapWidth val="65"/>
        <c:axId val="16525151"/>
        <c:axId val="16526591"/>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'Investīciju plāns'!$D$173:$D$178</c15:sqref>
                        </c15:formulaRef>
                      </c:ext>
                    </c:extLst>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extLst>
                      <c:ext uri="{02D57815-91ED-43cb-92C2-25804820EDAC}">
                        <c15:formulaRef>
                          <c15:sqref>'Investīciju plāns'!$E$173:$E$178</c15:sqref>
                        </c15:formulaRef>
                      </c:ext>
                    </c:extLst>
                    <c:numCache>
                      <c:formatCode>General</c:formatCode>
                      <c:ptCount val="6"/>
                    </c:numCache>
                  </c:numRef>
                </c:val>
                <c:extLst>
                  <c:ext xmlns:c16="http://schemas.microsoft.com/office/drawing/2014/chart" uri="{C3380CC4-5D6E-409C-BE32-E72D297353CC}">
                    <c16:uniqueId val="{00000000-E29A-4529-BA27-C1AFE5165999}"/>
                  </c:ext>
                </c:extLst>
              </c15:ser>
            </c15:filteredBarSeries>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'Investīciju plāns'!$D$173:$D$178</c15:sqref>
                        </c15:formulaRef>
                      </c:ext>
                    </c:extLst>
                    <c:strCache>
                      <c:ptCount val="6"/>
                      <c:pt idx="0">
                        <c:v>VTP1 Cilvēkresursu attīstība</c:v>
                      </c:pt>
                      <c:pt idx="1">
                        <c:v>VTP2 Sociāli droša vide</c:v>
                      </c:pt>
                      <c:pt idx="2">
                        <c:v>VTP3 Ilgtspējīgs mājoklis, infrastruktūra un vide</c:v>
                      </c:pt>
                      <c:pt idx="3">
                        <c:v>VTP4 Integrēta mobilitāte un savienojumi</c:v>
                      </c:pt>
                      <c:pt idx="4">
                        <c:v>VTP5 Augoša un konkurētspējīga uzņēmējdarbības vide</c:v>
                      </c:pt>
                      <c:pt idx="5">
                        <c:v>VTP6 Efektīva pārvaldība un atpazīstamība</c:v>
                      </c:pt>
                    </c:strCache>
                  </c:strRef>
                </c:cat>
                <c:val>
                  <c:numRef>
                    <c:extLst xmlns:c15="http://schemas.microsoft.com/office/drawing/2012/chart">
                      <c:ext xmlns:c15="http://schemas.microsoft.com/office/drawing/2012/chart" uri="{02D57815-91ED-43cb-92C2-25804820EDAC}">
                        <c15:formulaRef>
                          <c15:sqref>'Investīciju plāns'!$F$173:$F$178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E29A-4529-BA27-C1AFE5165999}"/>
                  </c:ext>
                </c:extLst>
              </c15:ser>
            </c15:filteredBarSeries>
          </c:ext>
        </c:extLst>
      </c:barChart>
      <c:catAx>
        <c:axId val="1652515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6526591"/>
        <c:crosses val="autoZero"/>
        <c:auto val="1"/>
        <c:lblAlgn val="ctr"/>
        <c:lblOffset val="100"/>
        <c:noMultiLvlLbl val="0"/>
      </c:catAx>
      <c:valAx>
        <c:axId val="1652659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00_);_(* \(#,##0.00\);_(* &quot;-&quot;??_);_(@_)" sourceLinked="1"/>
        <c:majorTickMark val="none"/>
        <c:minorTickMark val="none"/>
        <c:tickLblPos val="nextTo"/>
        <c:crossAx val="165251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94129</xdr:colOff>
      <xdr:row>171</xdr:row>
      <xdr:rowOff>161365</xdr:rowOff>
    </xdr:from>
    <xdr:to>
      <xdr:col>11</xdr:col>
      <xdr:colOff>2985247</xdr:colOff>
      <xdr:row>178</xdr:row>
      <xdr:rowOff>71718</xdr:rowOff>
    </xdr:to>
    <xdr:graphicFrame macro="">
      <xdr:nvGraphicFramePr>
        <xdr:cNvPr id="2" name="Diagramma 1">
          <a:extLst>
            <a:ext uri="{FF2B5EF4-FFF2-40B4-BE49-F238E27FC236}">
              <a16:creationId xmlns:a16="http://schemas.microsoft.com/office/drawing/2014/main" id="{589D4408-74F4-FEBB-32BB-191D3851BD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dizains">
  <a:themeElements>
    <a:clrScheme name="Olaine">
      <a:dk1>
        <a:srgbClr val="000000"/>
      </a:dk1>
      <a:lt1>
        <a:sysClr val="window" lastClr="FFFFFF"/>
      </a:lt1>
      <a:dk2>
        <a:srgbClr val="0A282D"/>
      </a:dk2>
      <a:lt2>
        <a:srgbClr val="C8E6F0"/>
      </a:lt2>
      <a:accent1>
        <a:srgbClr val="E4002B"/>
      </a:accent1>
      <a:accent2>
        <a:srgbClr val="007757"/>
      </a:accent2>
      <a:accent3>
        <a:srgbClr val="3C3C3C"/>
      </a:accent3>
      <a:accent4>
        <a:srgbClr val="B1004C"/>
      </a:accent4>
      <a:accent5>
        <a:srgbClr val="EF7C00"/>
      </a:accent5>
      <a:accent6>
        <a:srgbClr val="8A7A4A"/>
      </a:accent6>
      <a:hlink>
        <a:srgbClr val="999999"/>
      </a:hlink>
      <a:folHlink>
        <a:srgbClr val="FFFFFF"/>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89"/>
  <sheetViews>
    <sheetView tabSelected="1" view="pageLayout" topLeftCell="A163" zoomScale="82" zoomScaleNormal="55" zoomScalePageLayoutView="82" workbookViewId="0">
      <selection activeCell="A67" sqref="A67:XFD67"/>
    </sheetView>
  </sheetViews>
  <sheetFormatPr defaultColWidth="8.7109375" defaultRowHeight="15.75" x14ac:dyDescent="0.25"/>
  <cols>
    <col min="1" max="1" width="6.28515625" style="6" customWidth="1"/>
    <col min="2" max="2" width="14.42578125" style="6" customWidth="1"/>
    <col min="3" max="3" width="48.7109375" style="6" customWidth="1"/>
    <col min="4" max="4" width="14.85546875" style="6" customWidth="1"/>
    <col min="5" max="5" width="16.28515625" style="6" customWidth="1"/>
    <col min="6" max="6" width="17.85546875" style="6" customWidth="1"/>
    <col min="7" max="7" width="17.85546875" style="49" customWidth="1"/>
    <col min="8" max="8" width="22.42578125" style="6" customWidth="1"/>
    <col min="9" max="9" width="24.5703125" style="6" customWidth="1"/>
    <col min="10" max="10" width="16.42578125" style="6" customWidth="1"/>
    <col min="11" max="11" width="11" style="6" customWidth="1"/>
    <col min="12" max="12" width="60.5703125" style="6" customWidth="1"/>
    <col min="13" max="13" width="13.140625" style="6" customWidth="1"/>
    <col min="14" max="14" width="14.5703125" style="6" customWidth="1"/>
    <col min="15" max="15" width="34.7109375" style="6" bestFit="1" customWidth="1"/>
    <col min="16" max="16" width="19.28515625" style="6" customWidth="1"/>
    <col min="17" max="17" width="50.7109375" style="6" customWidth="1"/>
    <col min="18" max="18" width="13.7109375" style="6" customWidth="1"/>
    <col min="19" max="19" width="8.7109375" style="6" customWidth="1"/>
    <col min="20" max="16384" width="8.7109375" style="6"/>
  </cols>
  <sheetData>
    <row r="1" spans="1:18" ht="81.75" customHeight="1" thickBot="1" x14ac:dyDescent="0.3">
      <c r="A1" s="122" t="s">
        <v>552</v>
      </c>
      <c r="B1" s="122"/>
      <c r="C1" s="122"/>
      <c r="D1" s="122"/>
      <c r="E1" s="122"/>
      <c r="F1" s="122"/>
      <c r="G1" s="122"/>
      <c r="H1" s="122"/>
      <c r="I1" s="122"/>
      <c r="J1" s="122"/>
      <c r="K1" s="122"/>
      <c r="L1" s="122"/>
      <c r="M1" s="122"/>
      <c r="N1" s="122"/>
      <c r="O1" s="122"/>
      <c r="P1" s="122"/>
      <c r="Q1" s="122"/>
      <c r="R1" s="122"/>
    </row>
    <row r="2" spans="1:18" ht="70.5" customHeight="1" thickBot="1" x14ac:dyDescent="0.3">
      <c r="A2" s="123" t="s">
        <v>214</v>
      </c>
      <c r="B2" s="124"/>
      <c r="C2" s="124"/>
      <c r="D2" s="124"/>
      <c r="E2" s="124"/>
      <c r="F2" s="124"/>
      <c r="G2" s="124"/>
      <c r="H2" s="124"/>
      <c r="I2" s="124"/>
      <c r="J2" s="124"/>
      <c r="K2" s="124"/>
      <c r="L2" s="124"/>
      <c r="M2" s="124"/>
      <c r="N2" s="124"/>
      <c r="O2" s="124"/>
      <c r="P2" s="124"/>
      <c r="Q2" s="124"/>
      <c r="R2" s="125"/>
    </row>
    <row r="3" spans="1:18" ht="16.5" thickBot="1" x14ac:dyDescent="0.3">
      <c r="A3" s="89"/>
      <c r="B3" s="90"/>
      <c r="C3" s="90"/>
      <c r="D3" s="90"/>
      <c r="E3" s="91"/>
      <c r="F3" s="91"/>
      <c r="G3" s="92"/>
      <c r="H3" s="126" t="s">
        <v>0</v>
      </c>
      <c r="I3" s="127"/>
      <c r="J3" s="127"/>
      <c r="K3" s="128"/>
      <c r="L3" s="93"/>
      <c r="M3" s="126" t="s">
        <v>1</v>
      </c>
      <c r="N3" s="128"/>
      <c r="O3" s="94"/>
      <c r="P3" s="100"/>
      <c r="Q3" s="72"/>
      <c r="R3" s="62"/>
    </row>
    <row r="4" spans="1:18" ht="73.5" thickBot="1" x14ac:dyDescent="0.3">
      <c r="A4" s="95" t="s">
        <v>2</v>
      </c>
      <c r="B4" s="96" t="s">
        <v>3</v>
      </c>
      <c r="C4" s="101" t="s">
        <v>474</v>
      </c>
      <c r="D4" s="96" t="s">
        <v>215</v>
      </c>
      <c r="E4" s="96" t="s">
        <v>4</v>
      </c>
      <c r="F4" s="96" t="s">
        <v>239</v>
      </c>
      <c r="G4" s="97" t="s">
        <v>5</v>
      </c>
      <c r="H4" s="100" t="s">
        <v>6</v>
      </c>
      <c r="I4" s="100" t="s">
        <v>209</v>
      </c>
      <c r="J4" s="100" t="s">
        <v>7</v>
      </c>
      <c r="K4" s="100" t="s">
        <v>8</v>
      </c>
      <c r="L4" s="98" t="s">
        <v>10</v>
      </c>
      <c r="M4" s="100" t="s">
        <v>11</v>
      </c>
      <c r="N4" s="100" t="s">
        <v>12</v>
      </c>
      <c r="O4" s="98" t="s">
        <v>240</v>
      </c>
      <c r="P4" s="100" t="s">
        <v>13</v>
      </c>
      <c r="Q4" s="99" t="s">
        <v>14</v>
      </c>
      <c r="R4" s="63" t="s">
        <v>15</v>
      </c>
    </row>
    <row r="5" spans="1:18" ht="18.75" x14ac:dyDescent="0.25">
      <c r="A5" s="56"/>
      <c r="B5" s="57"/>
      <c r="C5" s="85" t="s">
        <v>16</v>
      </c>
      <c r="D5" s="57"/>
      <c r="E5" s="57"/>
      <c r="F5" s="57"/>
      <c r="G5" s="86"/>
      <c r="H5" s="56"/>
      <c r="I5" s="57"/>
      <c r="J5" s="57"/>
      <c r="K5" s="58"/>
      <c r="L5" s="87"/>
      <c r="M5" s="56"/>
      <c r="N5" s="58"/>
      <c r="O5" s="87"/>
      <c r="P5" s="88"/>
      <c r="Q5" s="88"/>
      <c r="R5" s="64"/>
    </row>
    <row r="6" spans="1:18" ht="18.75" x14ac:dyDescent="0.25">
      <c r="A6" s="9"/>
      <c r="B6" s="7"/>
      <c r="C6" s="73" t="s">
        <v>216</v>
      </c>
      <c r="D6" s="7"/>
      <c r="E6" s="7"/>
      <c r="F6" s="7"/>
      <c r="G6" s="8"/>
      <c r="H6" s="9"/>
      <c r="I6" s="7"/>
      <c r="J6" s="7"/>
      <c r="K6" s="10"/>
      <c r="L6" s="11"/>
      <c r="M6" s="9"/>
      <c r="N6" s="10"/>
      <c r="O6" s="11"/>
      <c r="P6" s="12"/>
      <c r="Q6" s="12"/>
      <c r="R6" s="64"/>
    </row>
    <row r="7" spans="1:18" ht="173.25" x14ac:dyDescent="0.25">
      <c r="A7" s="3">
        <v>1</v>
      </c>
      <c r="B7" s="1" t="s">
        <v>328</v>
      </c>
      <c r="C7" s="79" t="s">
        <v>488</v>
      </c>
      <c r="D7" s="1" t="s">
        <v>17</v>
      </c>
      <c r="E7" s="1" t="s">
        <v>18</v>
      </c>
      <c r="F7" s="1"/>
      <c r="G7" s="13">
        <v>1700000</v>
      </c>
      <c r="H7" s="3" t="s">
        <v>9</v>
      </c>
      <c r="I7" s="1" t="s">
        <v>19</v>
      </c>
      <c r="J7" s="1" t="s">
        <v>127</v>
      </c>
      <c r="K7" s="4"/>
      <c r="L7" s="5" t="s">
        <v>475</v>
      </c>
      <c r="M7" s="3">
        <v>2023</v>
      </c>
      <c r="N7" s="4">
        <v>2024</v>
      </c>
      <c r="O7" s="5" t="s">
        <v>546</v>
      </c>
      <c r="P7" s="2" t="s">
        <v>129</v>
      </c>
      <c r="Q7" s="2" t="s">
        <v>123</v>
      </c>
      <c r="R7" s="65"/>
    </row>
    <row r="8" spans="1:18" ht="94.5" x14ac:dyDescent="0.25">
      <c r="A8" s="3">
        <v>2</v>
      </c>
      <c r="B8" s="1" t="s">
        <v>329</v>
      </c>
      <c r="C8" s="1" t="s">
        <v>492</v>
      </c>
      <c r="D8" s="1" t="s">
        <v>20</v>
      </c>
      <c r="E8" s="1" t="s">
        <v>21</v>
      </c>
      <c r="F8" s="1"/>
      <c r="G8" s="29">
        <v>90000</v>
      </c>
      <c r="H8" s="3" t="s">
        <v>9</v>
      </c>
      <c r="I8" s="1"/>
      <c r="J8" s="1"/>
      <c r="K8" s="4"/>
      <c r="L8" s="5" t="s">
        <v>514</v>
      </c>
      <c r="M8" s="3">
        <v>2024</v>
      </c>
      <c r="N8" s="4">
        <v>2026</v>
      </c>
      <c r="O8" s="5" t="s">
        <v>546</v>
      </c>
      <c r="P8" s="2" t="s">
        <v>129</v>
      </c>
      <c r="Q8" s="2"/>
      <c r="R8" s="65" t="s">
        <v>24</v>
      </c>
    </row>
    <row r="9" spans="1:18" ht="173.25" x14ac:dyDescent="0.25">
      <c r="A9" s="3">
        <v>3</v>
      </c>
      <c r="B9" s="1" t="s">
        <v>336</v>
      </c>
      <c r="C9" s="1" t="s">
        <v>493</v>
      </c>
      <c r="D9" s="1" t="s">
        <v>20</v>
      </c>
      <c r="E9" s="1" t="s">
        <v>21</v>
      </c>
      <c r="F9" s="1" t="s">
        <v>146</v>
      </c>
      <c r="G9" s="29">
        <v>4225000</v>
      </c>
      <c r="H9" s="3" t="s">
        <v>9</v>
      </c>
      <c r="I9" s="1" t="s">
        <v>19</v>
      </c>
      <c r="J9" s="1" t="s">
        <v>127</v>
      </c>
      <c r="K9" s="4"/>
      <c r="L9" s="5" t="s">
        <v>496</v>
      </c>
      <c r="M9" s="3">
        <v>2024</v>
      </c>
      <c r="N9" s="4">
        <v>2026</v>
      </c>
      <c r="O9" s="5" t="s">
        <v>547</v>
      </c>
      <c r="P9" s="2" t="s">
        <v>129</v>
      </c>
      <c r="Q9" s="2" t="s">
        <v>497</v>
      </c>
      <c r="R9" s="65" t="s">
        <v>24</v>
      </c>
    </row>
    <row r="10" spans="1:18" ht="78.75" x14ac:dyDescent="0.25">
      <c r="A10" s="3">
        <v>4</v>
      </c>
      <c r="B10" s="1" t="s">
        <v>330</v>
      </c>
      <c r="C10" s="79" t="s">
        <v>459</v>
      </c>
      <c r="D10" s="1" t="s">
        <v>25</v>
      </c>
      <c r="E10" s="1" t="s">
        <v>18</v>
      </c>
      <c r="F10" s="1"/>
      <c r="G10" s="13">
        <v>3500000</v>
      </c>
      <c r="H10" s="3" t="s">
        <v>9</v>
      </c>
      <c r="I10" s="1" t="s">
        <v>19</v>
      </c>
      <c r="J10" s="1" t="s">
        <v>127</v>
      </c>
      <c r="K10" s="4"/>
      <c r="L10" s="5" t="s">
        <v>241</v>
      </c>
      <c r="M10" s="3">
        <v>2024</v>
      </c>
      <c r="N10" s="4">
        <v>2027</v>
      </c>
      <c r="O10" s="5" t="s">
        <v>547</v>
      </c>
      <c r="P10" s="2" t="s">
        <v>23</v>
      </c>
      <c r="Q10" s="2"/>
      <c r="R10" s="65" t="s">
        <v>24</v>
      </c>
    </row>
    <row r="11" spans="1:18" ht="76.5" customHeight="1" x14ac:dyDescent="0.25">
      <c r="A11" s="3">
        <v>5</v>
      </c>
      <c r="B11" s="1" t="s">
        <v>381</v>
      </c>
      <c r="C11" s="1" t="s">
        <v>460</v>
      </c>
      <c r="D11" s="1" t="s">
        <v>126</v>
      </c>
      <c r="E11" s="1" t="s">
        <v>18</v>
      </c>
      <c r="F11" s="1"/>
      <c r="G11" s="29">
        <v>14300000</v>
      </c>
      <c r="H11" s="3" t="s">
        <v>9</v>
      </c>
      <c r="I11" s="1"/>
      <c r="J11" s="1" t="s">
        <v>127</v>
      </c>
      <c r="K11" s="4"/>
      <c r="L11" s="5" t="s">
        <v>128</v>
      </c>
      <c r="M11" s="3">
        <v>2025</v>
      </c>
      <c r="N11" s="4">
        <v>2028</v>
      </c>
      <c r="O11" s="5" t="s">
        <v>184</v>
      </c>
      <c r="P11" s="2" t="s">
        <v>129</v>
      </c>
      <c r="Q11" s="2"/>
      <c r="R11" s="65" t="s">
        <v>24</v>
      </c>
    </row>
    <row r="12" spans="1:18" ht="179.25" customHeight="1" x14ac:dyDescent="0.25">
      <c r="A12" s="3">
        <v>6</v>
      </c>
      <c r="B12" s="1" t="s">
        <v>331</v>
      </c>
      <c r="C12" s="79" t="s">
        <v>472</v>
      </c>
      <c r="D12" s="1" t="s">
        <v>27</v>
      </c>
      <c r="E12" s="1" t="s">
        <v>18</v>
      </c>
      <c r="F12" s="1"/>
      <c r="G12" s="13">
        <v>795000</v>
      </c>
      <c r="H12" s="3" t="s">
        <v>9</v>
      </c>
      <c r="I12" s="1" t="s">
        <v>19</v>
      </c>
      <c r="J12" s="1" t="s">
        <v>127</v>
      </c>
      <c r="K12" s="4"/>
      <c r="L12" s="5" t="s">
        <v>466</v>
      </c>
      <c r="M12" s="3">
        <v>2022</v>
      </c>
      <c r="N12" s="4">
        <v>2025</v>
      </c>
      <c r="O12" s="5" t="s">
        <v>183</v>
      </c>
      <c r="P12" s="2" t="s">
        <v>23</v>
      </c>
      <c r="Q12" s="2" t="s">
        <v>30</v>
      </c>
      <c r="R12" s="65" t="s">
        <v>24</v>
      </c>
    </row>
    <row r="13" spans="1:18" ht="129" customHeight="1" x14ac:dyDescent="0.25">
      <c r="A13" s="113">
        <v>7</v>
      </c>
      <c r="B13" s="114" t="s">
        <v>337</v>
      </c>
      <c r="C13" s="79" t="s">
        <v>461</v>
      </c>
      <c r="D13" s="1" t="s">
        <v>27</v>
      </c>
      <c r="E13" s="1" t="s">
        <v>18</v>
      </c>
      <c r="F13" s="1"/>
      <c r="G13" s="13">
        <v>60000</v>
      </c>
      <c r="H13" s="3" t="s">
        <v>9</v>
      </c>
      <c r="I13" s="1"/>
      <c r="J13" s="1"/>
      <c r="K13" s="4"/>
      <c r="L13" s="5" t="s">
        <v>242</v>
      </c>
      <c r="M13" s="3">
        <v>2022</v>
      </c>
      <c r="N13" s="4">
        <v>2023</v>
      </c>
      <c r="O13" s="5" t="s">
        <v>548</v>
      </c>
      <c r="P13" s="2" t="s">
        <v>124</v>
      </c>
      <c r="Q13" s="2" t="s">
        <v>30</v>
      </c>
      <c r="R13" s="65" t="s">
        <v>24</v>
      </c>
    </row>
    <row r="14" spans="1:18" ht="75" customHeight="1" x14ac:dyDescent="0.25">
      <c r="A14" s="113">
        <v>8</v>
      </c>
      <c r="B14" s="114" t="s">
        <v>501</v>
      </c>
      <c r="C14" s="79" t="s">
        <v>462</v>
      </c>
      <c r="D14" s="1" t="s">
        <v>27</v>
      </c>
      <c r="E14" s="1" t="s">
        <v>18</v>
      </c>
      <c r="F14" s="1"/>
      <c r="G14" s="13">
        <v>830000</v>
      </c>
      <c r="H14" s="3" t="s">
        <v>9</v>
      </c>
      <c r="I14" s="1" t="s">
        <v>19</v>
      </c>
      <c r="J14" s="1" t="s">
        <v>127</v>
      </c>
      <c r="K14" s="4"/>
      <c r="L14" s="5" t="s">
        <v>29</v>
      </c>
      <c r="M14" s="3">
        <v>2024</v>
      </c>
      <c r="N14" s="4">
        <v>2026</v>
      </c>
      <c r="O14" s="5" t="s">
        <v>548</v>
      </c>
      <c r="P14" s="2" t="s">
        <v>23</v>
      </c>
      <c r="Q14" s="2" t="s">
        <v>30</v>
      </c>
      <c r="R14" s="65" t="s">
        <v>24</v>
      </c>
    </row>
    <row r="15" spans="1:18" ht="63" x14ac:dyDescent="0.25">
      <c r="A15" s="113">
        <v>9</v>
      </c>
      <c r="B15" s="114" t="s">
        <v>502</v>
      </c>
      <c r="C15" s="79" t="s">
        <v>463</v>
      </c>
      <c r="D15" s="1" t="s">
        <v>27</v>
      </c>
      <c r="E15" s="1" t="s">
        <v>18</v>
      </c>
      <c r="F15" s="1"/>
      <c r="G15" s="13">
        <v>40000</v>
      </c>
      <c r="H15" s="3" t="s">
        <v>9</v>
      </c>
      <c r="I15" s="1"/>
      <c r="J15" s="1"/>
      <c r="K15" s="4"/>
      <c r="L15" s="5" t="s">
        <v>29</v>
      </c>
      <c r="M15" s="3">
        <v>2022</v>
      </c>
      <c r="N15" s="4">
        <v>2023</v>
      </c>
      <c r="O15" s="5" t="s">
        <v>547</v>
      </c>
      <c r="P15" s="2" t="s">
        <v>124</v>
      </c>
      <c r="Q15" s="2" t="s">
        <v>30</v>
      </c>
      <c r="R15" s="65" t="s">
        <v>24</v>
      </c>
    </row>
    <row r="16" spans="1:18" ht="94.5" x14ac:dyDescent="0.25">
      <c r="A16" s="113">
        <v>10</v>
      </c>
      <c r="B16" s="114" t="s">
        <v>503</v>
      </c>
      <c r="C16" s="79" t="s">
        <v>476</v>
      </c>
      <c r="D16" s="1" t="s">
        <v>27</v>
      </c>
      <c r="E16" s="1" t="s">
        <v>18</v>
      </c>
      <c r="F16" s="1"/>
      <c r="G16" s="13">
        <v>2000000</v>
      </c>
      <c r="H16" s="3" t="s">
        <v>9</v>
      </c>
      <c r="I16" s="1" t="s">
        <v>19</v>
      </c>
      <c r="J16" s="1" t="s">
        <v>127</v>
      </c>
      <c r="K16" s="4"/>
      <c r="L16" s="5" t="s">
        <v>465</v>
      </c>
      <c r="M16" s="3">
        <v>2024</v>
      </c>
      <c r="N16" s="4">
        <v>2026</v>
      </c>
      <c r="O16" s="5" t="s">
        <v>547</v>
      </c>
      <c r="P16" s="2" t="s">
        <v>23</v>
      </c>
      <c r="Q16" s="2" t="s">
        <v>30</v>
      </c>
      <c r="R16" s="65" t="s">
        <v>24</v>
      </c>
    </row>
    <row r="17" spans="1:18" ht="31.5" x14ac:dyDescent="0.25">
      <c r="A17" s="3">
        <v>11</v>
      </c>
      <c r="B17" s="1" t="s">
        <v>341</v>
      </c>
      <c r="C17" s="79" t="s">
        <v>464</v>
      </c>
      <c r="D17" s="1" t="s">
        <v>31</v>
      </c>
      <c r="E17" s="1" t="s">
        <v>18</v>
      </c>
      <c r="F17" s="1"/>
      <c r="G17" s="13">
        <v>2500000</v>
      </c>
      <c r="H17" s="3" t="s">
        <v>9</v>
      </c>
      <c r="I17" s="1" t="s">
        <v>19</v>
      </c>
      <c r="J17" s="1" t="s">
        <v>127</v>
      </c>
      <c r="K17" s="4"/>
      <c r="L17" s="5" t="s">
        <v>32</v>
      </c>
      <c r="M17" s="3">
        <v>2025</v>
      </c>
      <c r="N17" s="4">
        <v>2028</v>
      </c>
      <c r="O17" s="5" t="s">
        <v>549</v>
      </c>
      <c r="P17" s="2" t="s">
        <v>26</v>
      </c>
      <c r="Q17" s="2"/>
      <c r="R17" s="65" t="s">
        <v>24</v>
      </c>
    </row>
    <row r="18" spans="1:18" ht="126" x14ac:dyDescent="0.25">
      <c r="A18" s="113">
        <v>12</v>
      </c>
      <c r="B18" s="114" t="s">
        <v>504</v>
      </c>
      <c r="C18" s="114" t="s">
        <v>500</v>
      </c>
      <c r="D18" s="114" t="s">
        <v>27</v>
      </c>
      <c r="E18" s="114" t="s">
        <v>18</v>
      </c>
      <c r="F18" s="114"/>
      <c r="G18" s="119">
        <v>253770.15</v>
      </c>
      <c r="H18" s="113" t="s">
        <v>9</v>
      </c>
      <c r="I18" s="114"/>
      <c r="J18" s="114" t="s">
        <v>127</v>
      </c>
      <c r="K18" s="115"/>
      <c r="L18" s="116" t="s">
        <v>507</v>
      </c>
      <c r="M18" s="113">
        <v>2026</v>
      </c>
      <c r="N18" s="115">
        <v>2026</v>
      </c>
      <c r="O18" s="116" t="s">
        <v>549</v>
      </c>
      <c r="P18" s="117" t="s">
        <v>23</v>
      </c>
      <c r="Q18" s="117"/>
      <c r="R18" s="118" t="s">
        <v>24</v>
      </c>
    </row>
    <row r="19" spans="1:18" ht="63" x14ac:dyDescent="0.25">
      <c r="A19" s="113">
        <v>13</v>
      </c>
      <c r="B19" s="114" t="s">
        <v>505</v>
      </c>
      <c r="C19" s="114" t="s">
        <v>506</v>
      </c>
      <c r="D19" s="114" t="s">
        <v>27</v>
      </c>
      <c r="E19" s="114" t="s">
        <v>18</v>
      </c>
      <c r="F19" s="114"/>
      <c r="G19" s="119">
        <v>1032153.67</v>
      </c>
      <c r="H19" s="113" t="s">
        <v>9</v>
      </c>
      <c r="I19" s="114"/>
      <c r="J19" s="114" t="s">
        <v>127</v>
      </c>
      <c r="K19" s="115"/>
      <c r="L19" s="116" t="s">
        <v>508</v>
      </c>
      <c r="M19" s="113">
        <v>2026</v>
      </c>
      <c r="N19" s="115">
        <v>2027</v>
      </c>
      <c r="O19" s="116" t="s">
        <v>549</v>
      </c>
      <c r="P19" s="117" t="s">
        <v>23</v>
      </c>
      <c r="Q19" s="117"/>
      <c r="R19" s="118" t="s">
        <v>24</v>
      </c>
    </row>
    <row r="20" spans="1:18" ht="78.75" x14ac:dyDescent="0.25">
      <c r="A20" s="113">
        <v>13</v>
      </c>
      <c r="B20" s="114" t="s">
        <v>543</v>
      </c>
      <c r="C20" s="114" t="s">
        <v>544</v>
      </c>
      <c r="D20" s="114" t="s">
        <v>27</v>
      </c>
      <c r="E20" s="114" t="s">
        <v>18</v>
      </c>
      <c r="F20" s="114"/>
      <c r="G20" s="119">
        <v>69906.289999999994</v>
      </c>
      <c r="H20" s="113" t="s">
        <v>9</v>
      </c>
      <c r="I20" s="114"/>
      <c r="J20" s="114" t="s">
        <v>127</v>
      </c>
      <c r="K20" s="115"/>
      <c r="L20" s="116" t="s">
        <v>545</v>
      </c>
      <c r="M20" s="113">
        <v>2026</v>
      </c>
      <c r="N20" s="115">
        <v>2026</v>
      </c>
      <c r="O20" s="116" t="s">
        <v>549</v>
      </c>
      <c r="P20" s="117" t="s">
        <v>23</v>
      </c>
      <c r="Q20" s="117"/>
      <c r="R20" s="118" t="s">
        <v>24</v>
      </c>
    </row>
    <row r="21" spans="1:18" ht="18.75" x14ac:dyDescent="0.25">
      <c r="A21" s="9"/>
      <c r="B21" s="7"/>
      <c r="C21" s="73" t="s">
        <v>42</v>
      </c>
      <c r="D21" s="7"/>
      <c r="E21" s="7"/>
      <c r="F21" s="7"/>
      <c r="G21" s="8"/>
      <c r="H21" s="9"/>
      <c r="I21" s="7"/>
      <c r="J21" s="7"/>
      <c r="K21" s="10"/>
      <c r="L21" s="11"/>
      <c r="M21" s="9"/>
      <c r="N21" s="10"/>
      <c r="O21" s="11"/>
      <c r="P21" s="12"/>
      <c r="Q21" s="12"/>
      <c r="R21" s="64"/>
    </row>
    <row r="22" spans="1:18" ht="63" x14ac:dyDescent="0.25">
      <c r="A22" s="3">
        <v>12</v>
      </c>
      <c r="B22" s="1" t="s">
        <v>348</v>
      </c>
      <c r="C22" s="79" t="s">
        <v>467</v>
      </c>
      <c r="D22" s="1" t="s">
        <v>45</v>
      </c>
      <c r="E22" s="1" t="s">
        <v>18</v>
      </c>
      <c r="F22" s="1"/>
      <c r="G22" s="13">
        <v>60000</v>
      </c>
      <c r="H22" s="3" t="s">
        <v>9</v>
      </c>
      <c r="I22" s="1" t="s">
        <v>19</v>
      </c>
      <c r="J22" s="1" t="s">
        <v>127</v>
      </c>
      <c r="K22" s="4"/>
      <c r="L22" s="5" t="s">
        <v>133</v>
      </c>
      <c r="M22" s="3">
        <v>2025</v>
      </c>
      <c r="N22" s="4">
        <v>2028</v>
      </c>
      <c r="O22" s="5" t="s">
        <v>185</v>
      </c>
      <c r="P22" s="2" t="s">
        <v>26</v>
      </c>
      <c r="Q22" s="2"/>
      <c r="R22" s="65"/>
    </row>
    <row r="23" spans="1:18" ht="63" x14ac:dyDescent="0.25">
      <c r="A23" s="3">
        <v>13</v>
      </c>
      <c r="B23" s="1" t="s">
        <v>338</v>
      </c>
      <c r="C23" s="79" t="s">
        <v>468</v>
      </c>
      <c r="D23" s="1" t="s">
        <v>45</v>
      </c>
      <c r="E23" s="1" t="s">
        <v>18</v>
      </c>
      <c r="F23" s="1"/>
      <c r="G23" s="13">
        <v>1600000</v>
      </c>
      <c r="H23" s="3" t="s">
        <v>9</v>
      </c>
      <c r="I23" s="1" t="s">
        <v>19</v>
      </c>
      <c r="J23" s="1" t="s">
        <v>127</v>
      </c>
      <c r="K23" s="4"/>
      <c r="L23" s="5" t="s">
        <v>133</v>
      </c>
      <c r="M23" s="3">
        <v>2026</v>
      </c>
      <c r="N23" s="4">
        <v>2028</v>
      </c>
      <c r="O23" s="5" t="s">
        <v>185</v>
      </c>
      <c r="P23" s="2" t="s">
        <v>26</v>
      </c>
      <c r="Q23" s="2"/>
      <c r="R23" s="65"/>
    </row>
    <row r="24" spans="1:18" ht="63" x14ac:dyDescent="0.25">
      <c r="A24" s="3">
        <v>14</v>
      </c>
      <c r="B24" s="1" t="s">
        <v>332</v>
      </c>
      <c r="C24" s="79" t="s">
        <v>469</v>
      </c>
      <c r="D24" s="1" t="s">
        <v>45</v>
      </c>
      <c r="E24" s="1" t="s">
        <v>21</v>
      </c>
      <c r="F24" s="1"/>
      <c r="G24" s="13">
        <v>87352</v>
      </c>
      <c r="H24" s="3" t="s">
        <v>9</v>
      </c>
      <c r="I24" s="1" t="s">
        <v>19</v>
      </c>
      <c r="J24" s="1" t="s">
        <v>127</v>
      </c>
      <c r="K24" s="4"/>
      <c r="L24" s="5" t="s">
        <v>249</v>
      </c>
      <c r="M24" s="3">
        <v>2022</v>
      </c>
      <c r="N24" s="4">
        <v>2024</v>
      </c>
      <c r="O24" s="5" t="s">
        <v>509</v>
      </c>
      <c r="P24" s="2" t="s">
        <v>124</v>
      </c>
      <c r="Q24" s="2"/>
      <c r="R24" s="65"/>
    </row>
    <row r="25" spans="1:18" ht="126" x14ac:dyDescent="0.25">
      <c r="A25" s="3">
        <v>15</v>
      </c>
      <c r="B25" s="1" t="s">
        <v>385</v>
      </c>
      <c r="C25" s="79" t="s">
        <v>470</v>
      </c>
      <c r="D25" s="1" t="s">
        <v>45</v>
      </c>
      <c r="E25" s="1" t="s">
        <v>21</v>
      </c>
      <c r="F25" s="1"/>
      <c r="G25" s="13">
        <v>1220000</v>
      </c>
      <c r="H25" s="3" t="s">
        <v>9</v>
      </c>
      <c r="I25" s="1" t="s">
        <v>19</v>
      </c>
      <c r="J25" s="1" t="s">
        <v>127</v>
      </c>
      <c r="K25" s="4"/>
      <c r="L25" s="5" t="s">
        <v>473</v>
      </c>
      <c r="M25" s="3">
        <v>2024</v>
      </c>
      <c r="N25" s="4">
        <v>2026</v>
      </c>
      <c r="O25" s="5" t="s">
        <v>509</v>
      </c>
      <c r="P25" s="2" t="s">
        <v>129</v>
      </c>
      <c r="Q25" s="2" t="s">
        <v>30</v>
      </c>
      <c r="R25" s="65"/>
    </row>
    <row r="26" spans="1:18" ht="31.5" x14ac:dyDescent="0.25">
      <c r="A26" s="3">
        <v>16</v>
      </c>
      <c r="B26" s="1" t="s">
        <v>349</v>
      </c>
      <c r="C26" s="1" t="s">
        <v>134</v>
      </c>
      <c r="D26" s="1" t="s">
        <v>46</v>
      </c>
      <c r="E26" s="1" t="s">
        <v>47</v>
      </c>
      <c r="F26" s="1"/>
      <c r="G26" s="13">
        <v>2000000</v>
      </c>
      <c r="H26" s="3" t="s">
        <v>9</v>
      </c>
      <c r="I26" s="1" t="s">
        <v>19</v>
      </c>
      <c r="J26" s="1" t="s">
        <v>127</v>
      </c>
      <c r="K26" s="4"/>
      <c r="L26" s="5" t="s">
        <v>186</v>
      </c>
      <c r="M26" s="3">
        <v>2025</v>
      </c>
      <c r="N26" s="4">
        <v>2028</v>
      </c>
      <c r="O26" s="5" t="s">
        <v>22</v>
      </c>
      <c r="P26" s="2" t="s">
        <v>23</v>
      </c>
      <c r="Q26" s="2"/>
      <c r="R26" s="65"/>
    </row>
    <row r="27" spans="1:18" ht="18.75" x14ac:dyDescent="0.25">
      <c r="A27" s="9"/>
      <c r="B27" s="7"/>
      <c r="C27" s="73" t="s">
        <v>48</v>
      </c>
      <c r="D27" s="7"/>
      <c r="E27" s="7"/>
      <c r="F27" s="7"/>
      <c r="G27" s="8"/>
      <c r="H27" s="9"/>
      <c r="I27" s="7"/>
      <c r="J27" s="7"/>
      <c r="K27" s="10"/>
      <c r="L27" s="11"/>
      <c r="M27" s="9"/>
      <c r="N27" s="10"/>
      <c r="O27" s="11"/>
      <c r="P27" s="12"/>
      <c r="Q27" s="12"/>
      <c r="R27" s="64"/>
    </row>
    <row r="28" spans="1:18" ht="31.5" x14ac:dyDescent="0.25">
      <c r="A28" s="3">
        <v>17</v>
      </c>
      <c r="B28" s="1" t="s">
        <v>350</v>
      </c>
      <c r="C28" s="79" t="s">
        <v>471</v>
      </c>
      <c r="D28" s="1" t="s">
        <v>49</v>
      </c>
      <c r="E28" s="1" t="s">
        <v>18</v>
      </c>
      <c r="F28" s="1"/>
      <c r="G28" s="13">
        <v>45000</v>
      </c>
      <c r="H28" s="3" t="s">
        <v>9</v>
      </c>
      <c r="I28" s="1" t="s">
        <v>34</v>
      </c>
      <c r="J28" s="1" t="s">
        <v>34</v>
      </c>
      <c r="K28" s="4"/>
      <c r="L28" s="5" t="s">
        <v>271</v>
      </c>
      <c r="M28" s="3">
        <v>2024</v>
      </c>
      <c r="N28" s="4">
        <v>2025</v>
      </c>
      <c r="O28" s="5" t="s">
        <v>50</v>
      </c>
      <c r="P28" s="2" t="s">
        <v>129</v>
      </c>
      <c r="Q28" s="2"/>
      <c r="R28" s="65" t="s">
        <v>37</v>
      </c>
    </row>
    <row r="29" spans="1:18" ht="31.5" x14ac:dyDescent="0.25">
      <c r="A29" s="3">
        <v>18</v>
      </c>
      <c r="B29" s="1" t="s">
        <v>342</v>
      </c>
      <c r="C29" s="79" t="s">
        <v>229</v>
      </c>
      <c r="D29" s="1" t="s">
        <v>49</v>
      </c>
      <c r="E29" s="1" t="s">
        <v>18</v>
      </c>
      <c r="F29" s="1"/>
      <c r="G29" s="13">
        <v>65000</v>
      </c>
      <c r="H29" s="3" t="s">
        <v>9</v>
      </c>
      <c r="I29" s="1"/>
      <c r="J29" s="1"/>
      <c r="K29" s="4"/>
      <c r="L29" s="5" t="s">
        <v>130</v>
      </c>
      <c r="M29" s="3">
        <v>2025</v>
      </c>
      <c r="N29" s="4">
        <v>2026</v>
      </c>
      <c r="O29" s="5" t="s">
        <v>50</v>
      </c>
      <c r="P29" s="2" t="s">
        <v>132</v>
      </c>
      <c r="Q29" s="2"/>
      <c r="R29" s="65"/>
    </row>
    <row r="30" spans="1:18" ht="31.5" x14ac:dyDescent="0.25">
      <c r="A30" s="3">
        <v>19</v>
      </c>
      <c r="B30" s="1" t="s">
        <v>386</v>
      </c>
      <c r="C30" s="79" t="s">
        <v>51</v>
      </c>
      <c r="D30" s="1" t="s">
        <v>49</v>
      </c>
      <c r="E30" s="1" t="s">
        <v>18</v>
      </c>
      <c r="F30" s="1"/>
      <c r="G30" s="13">
        <v>2500000</v>
      </c>
      <c r="H30" s="3"/>
      <c r="I30" s="1"/>
      <c r="J30" s="1"/>
      <c r="K30" s="50">
        <v>1</v>
      </c>
      <c r="L30" s="5" t="s">
        <v>52</v>
      </c>
      <c r="M30" s="3">
        <v>2025</v>
      </c>
      <c r="N30" s="4">
        <v>2028</v>
      </c>
      <c r="O30" s="5" t="s">
        <v>131</v>
      </c>
      <c r="P30" s="2" t="s">
        <v>26</v>
      </c>
      <c r="Q30" s="2"/>
      <c r="R30" s="65" t="s">
        <v>37</v>
      </c>
    </row>
    <row r="31" spans="1:18" ht="31.5" x14ac:dyDescent="0.25">
      <c r="A31" s="3">
        <v>20</v>
      </c>
      <c r="B31" s="1" t="s">
        <v>351</v>
      </c>
      <c r="C31" s="79" t="s">
        <v>228</v>
      </c>
      <c r="D31" s="1" t="s">
        <v>138</v>
      </c>
      <c r="E31" s="1" t="s">
        <v>18</v>
      </c>
      <c r="F31" s="1"/>
      <c r="G31" s="13">
        <v>33000</v>
      </c>
      <c r="H31" s="3" t="s">
        <v>9</v>
      </c>
      <c r="I31" s="1"/>
      <c r="J31" s="1"/>
      <c r="K31" s="4"/>
      <c r="L31" s="5" t="s">
        <v>182</v>
      </c>
      <c r="M31" s="3">
        <v>2023</v>
      </c>
      <c r="N31" s="4">
        <v>2023</v>
      </c>
      <c r="O31" s="5" t="s">
        <v>187</v>
      </c>
      <c r="P31" s="2" t="s">
        <v>124</v>
      </c>
      <c r="Q31" s="2"/>
      <c r="R31" s="65"/>
    </row>
    <row r="32" spans="1:18" ht="18.75" x14ac:dyDescent="0.25">
      <c r="A32" s="16"/>
      <c r="B32" s="14"/>
      <c r="C32" s="74" t="s">
        <v>53</v>
      </c>
      <c r="D32" s="14"/>
      <c r="E32" s="14"/>
      <c r="F32" s="14"/>
      <c r="G32" s="15"/>
      <c r="H32" s="16"/>
      <c r="I32" s="14"/>
      <c r="J32" s="14"/>
      <c r="K32" s="17"/>
      <c r="L32" s="18"/>
      <c r="M32" s="16"/>
      <c r="N32" s="17"/>
      <c r="O32" s="18"/>
      <c r="P32" s="19"/>
      <c r="Q32" s="19"/>
      <c r="R32" s="66"/>
    </row>
    <row r="33" spans="1:18" ht="37.5" x14ac:dyDescent="0.25">
      <c r="A33" s="16"/>
      <c r="B33" s="14"/>
      <c r="C33" s="74" t="s">
        <v>54</v>
      </c>
      <c r="D33" s="14"/>
      <c r="E33" s="14"/>
      <c r="F33" s="14"/>
      <c r="G33" s="15"/>
      <c r="H33" s="16"/>
      <c r="I33" s="14"/>
      <c r="J33" s="14"/>
      <c r="K33" s="17"/>
      <c r="L33" s="18"/>
      <c r="M33" s="16"/>
      <c r="N33" s="17"/>
      <c r="O33" s="18"/>
      <c r="P33" s="19"/>
      <c r="Q33" s="19"/>
      <c r="R33" s="66"/>
    </row>
    <row r="34" spans="1:18" ht="110.25" x14ac:dyDescent="0.25">
      <c r="A34" s="3">
        <v>21</v>
      </c>
      <c r="B34" s="1" t="s">
        <v>352</v>
      </c>
      <c r="C34" s="79" t="s">
        <v>33</v>
      </c>
      <c r="D34" s="1" t="s">
        <v>56</v>
      </c>
      <c r="E34" s="1" t="s">
        <v>18</v>
      </c>
      <c r="F34" s="1"/>
      <c r="G34" s="13">
        <v>1597570.06</v>
      </c>
      <c r="H34" s="20">
        <v>602095.25</v>
      </c>
      <c r="I34" s="21">
        <f>G34-H34</f>
        <v>995474.81</v>
      </c>
      <c r="J34" s="1"/>
      <c r="K34" s="4"/>
      <c r="L34" s="5" t="s">
        <v>35</v>
      </c>
      <c r="M34" s="3">
        <v>2020</v>
      </c>
      <c r="N34" s="4">
        <v>2023</v>
      </c>
      <c r="O34" s="5" t="s">
        <v>188</v>
      </c>
      <c r="P34" s="2" t="s">
        <v>124</v>
      </c>
      <c r="Q34" s="2" t="s">
        <v>125</v>
      </c>
      <c r="R34" s="65" t="s">
        <v>37</v>
      </c>
    </row>
    <row r="35" spans="1:18" ht="31.5" x14ac:dyDescent="0.25">
      <c r="A35" s="3">
        <v>22</v>
      </c>
      <c r="B35" s="1" t="s">
        <v>382</v>
      </c>
      <c r="C35" s="79" t="s">
        <v>55</v>
      </c>
      <c r="D35" s="1" t="s">
        <v>56</v>
      </c>
      <c r="E35" s="1" t="s">
        <v>18</v>
      </c>
      <c r="F35" s="1"/>
      <c r="G35" s="13">
        <v>900000</v>
      </c>
      <c r="H35" s="3" t="s">
        <v>9</v>
      </c>
      <c r="I35" s="1" t="s">
        <v>19</v>
      </c>
      <c r="J35" s="1"/>
      <c r="K35" s="4"/>
      <c r="L35" s="5" t="s">
        <v>139</v>
      </c>
      <c r="M35" s="3">
        <v>2025</v>
      </c>
      <c r="N35" s="4">
        <v>2028</v>
      </c>
      <c r="O35" s="5" t="s">
        <v>36</v>
      </c>
      <c r="P35" s="2" t="s">
        <v>26</v>
      </c>
      <c r="Q35" s="2"/>
      <c r="R35" s="65"/>
    </row>
    <row r="36" spans="1:18" ht="63" x14ac:dyDescent="0.25">
      <c r="A36" s="3">
        <v>23</v>
      </c>
      <c r="B36" s="1" t="s">
        <v>353</v>
      </c>
      <c r="C36" s="79" t="s">
        <v>140</v>
      </c>
      <c r="D36" s="1" t="s">
        <v>57</v>
      </c>
      <c r="E36" s="1" t="s">
        <v>18</v>
      </c>
      <c r="F36" s="1"/>
      <c r="G36" s="13">
        <v>700000</v>
      </c>
      <c r="H36" s="3" t="s">
        <v>9</v>
      </c>
      <c r="I36" s="1" t="s">
        <v>19</v>
      </c>
      <c r="J36" s="1"/>
      <c r="K36" s="4"/>
      <c r="L36" s="5" t="s">
        <v>243</v>
      </c>
      <c r="M36" s="3">
        <v>2025</v>
      </c>
      <c r="N36" s="4">
        <v>2027</v>
      </c>
      <c r="O36" s="5" t="s">
        <v>188</v>
      </c>
      <c r="P36" s="2" t="s">
        <v>26</v>
      </c>
      <c r="Q36" s="2"/>
      <c r="R36" s="65"/>
    </row>
    <row r="37" spans="1:18" ht="63" x14ac:dyDescent="0.25">
      <c r="A37" s="3">
        <v>24</v>
      </c>
      <c r="B37" s="1" t="s">
        <v>383</v>
      </c>
      <c r="C37" s="79" t="s">
        <v>58</v>
      </c>
      <c r="D37" s="1" t="s">
        <v>57</v>
      </c>
      <c r="E37" s="1" t="s">
        <v>18</v>
      </c>
      <c r="F37" s="1"/>
      <c r="G37" s="13">
        <v>1300000</v>
      </c>
      <c r="H37" s="3" t="s">
        <v>9</v>
      </c>
      <c r="I37" s="1" t="s">
        <v>19</v>
      </c>
      <c r="J37" s="1"/>
      <c r="K37" s="4"/>
      <c r="L37" s="5" t="s">
        <v>244</v>
      </c>
      <c r="M37" s="3">
        <v>2025</v>
      </c>
      <c r="N37" s="4">
        <v>2028</v>
      </c>
      <c r="O37" s="5" t="s">
        <v>188</v>
      </c>
      <c r="P37" s="2" t="s">
        <v>26</v>
      </c>
      <c r="Q37" s="2"/>
      <c r="R37" s="65"/>
    </row>
    <row r="38" spans="1:18" ht="18.75" x14ac:dyDescent="0.25">
      <c r="A38" s="16"/>
      <c r="B38" s="14"/>
      <c r="C38" s="74" t="s">
        <v>59</v>
      </c>
      <c r="D38" s="14"/>
      <c r="E38" s="14"/>
      <c r="F38" s="14"/>
      <c r="G38" s="15"/>
      <c r="H38" s="16"/>
      <c r="I38" s="14"/>
      <c r="J38" s="14"/>
      <c r="K38" s="17"/>
      <c r="L38" s="18"/>
      <c r="M38" s="16"/>
      <c r="N38" s="17"/>
      <c r="O38" s="18"/>
      <c r="P38" s="19"/>
      <c r="Q38" s="19"/>
      <c r="R38" s="66"/>
    </row>
    <row r="39" spans="1:18" ht="31.5" x14ac:dyDescent="0.25">
      <c r="A39" s="3">
        <v>25</v>
      </c>
      <c r="B39" s="1" t="s">
        <v>354</v>
      </c>
      <c r="C39" s="79" t="s">
        <v>181</v>
      </c>
      <c r="D39" s="1" t="s">
        <v>60</v>
      </c>
      <c r="E39" s="1" t="s">
        <v>28</v>
      </c>
      <c r="F39" s="1"/>
      <c r="G39" s="13">
        <v>18000</v>
      </c>
      <c r="H39" s="3" t="s">
        <v>9</v>
      </c>
      <c r="I39" s="1"/>
      <c r="J39" s="1"/>
      <c r="K39" s="4"/>
      <c r="L39" s="5" t="s">
        <v>135</v>
      </c>
      <c r="M39" s="3">
        <v>2024</v>
      </c>
      <c r="N39" s="4">
        <v>2025</v>
      </c>
      <c r="O39" s="5" t="s">
        <v>136</v>
      </c>
      <c r="P39" s="2" t="s">
        <v>26</v>
      </c>
      <c r="Q39" s="2"/>
      <c r="R39" s="65"/>
    </row>
    <row r="40" spans="1:18" ht="47.25" x14ac:dyDescent="0.25">
      <c r="A40" s="3">
        <v>26</v>
      </c>
      <c r="B40" s="114" t="s">
        <v>513</v>
      </c>
      <c r="C40" s="79" t="s">
        <v>272</v>
      </c>
      <c r="D40" s="1" t="s">
        <v>273</v>
      </c>
      <c r="E40" s="1" t="s">
        <v>28</v>
      </c>
      <c r="F40" s="1"/>
      <c r="G40" s="13">
        <v>120000</v>
      </c>
      <c r="H40" s="3" t="s">
        <v>9</v>
      </c>
      <c r="I40" s="1"/>
      <c r="J40" s="1" t="s">
        <v>127</v>
      </c>
      <c r="K40" s="4"/>
      <c r="L40" s="5" t="s">
        <v>274</v>
      </c>
      <c r="M40" s="3">
        <v>2024</v>
      </c>
      <c r="N40" s="4">
        <v>2024</v>
      </c>
      <c r="O40" s="5" t="s">
        <v>275</v>
      </c>
      <c r="P40" s="2" t="s">
        <v>26</v>
      </c>
      <c r="Q40" s="2" t="s">
        <v>281</v>
      </c>
      <c r="R40" s="65"/>
    </row>
    <row r="41" spans="1:18" ht="47.25" x14ac:dyDescent="0.25">
      <c r="A41" s="3">
        <v>27</v>
      </c>
      <c r="B41" s="1" t="s">
        <v>355</v>
      </c>
      <c r="C41" s="79" t="s">
        <v>145</v>
      </c>
      <c r="D41" s="1" t="s">
        <v>61</v>
      </c>
      <c r="E41" s="1" t="s">
        <v>28</v>
      </c>
      <c r="F41" s="1"/>
      <c r="G41" s="13">
        <v>70000</v>
      </c>
      <c r="H41" s="3" t="s">
        <v>9</v>
      </c>
      <c r="I41" s="1"/>
      <c r="J41" s="1"/>
      <c r="K41" s="4"/>
      <c r="L41" s="5" t="s">
        <v>245</v>
      </c>
      <c r="M41" s="3">
        <v>2024</v>
      </c>
      <c r="N41" s="4">
        <v>2028</v>
      </c>
      <c r="O41" s="5" t="s">
        <v>189</v>
      </c>
      <c r="P41" s="2" t="s">
        <v>129</v>
      </c>
      <c r="Q41" s="2"/>
      <c r="R41" s="65"/>
    </row>
    <row r="42" spans="1:18" ht="37.5" x14ac:dyDescent="0.25">
      <c r="A42" s="24"/>
      <c r="B42" s="22"/>
      <c r="C42" s="75" t="s">
        <v>62</v>
      </c>
      <c r="D42" s="22"/>
      <c r="E42" s="22"/>
      <c r="F42" s="22"/>
      <c r="G42" s="23"/>
      <c r="H42" s="24"/>
      <c r="I42" s="22"/>
      <c r="J42" s="22"/>
      <c r="K42" s="25"/>
      <c r="L42" s="26"/>
      <c r="M42" s="24"/>
      <c r="N42" s="25"/>
      <c r="O42" s="26"/>
      <c r="P42" s="27"/>
      <c r="Q42" s="27"/>
      <c r="R42" s="67"/>
    </row>
    <row r="43" spans="1:18" ht="18.75" x14ac:dyDescent="0.25">
      <c r="A43" s="24"/>
      <c r="B43" s="22"/>
      <c r="C43" s="75" t="s">
        <v>63</v>
      </c>
      <c r="D43" s="22"/>
      <c r="E43" s="22"/>
      <c r="F43" s="22"/>
      <c r="G43" s="23"/>
      <c r="H43" s="24"/>
      <c r="I43" s="22"/>
      <c r="J43" s="22"/>
      <c r="K43" s="25"/>
      <c r="L43" s="26"/>
      <c r="M43" s="24"/>
      <c r="N43" s="25"/>
      <c r="O43" s="26"/>
      <c r="P43" s="27"/>
      <c r="Q43" s="27"/>
      <c r="R43" s="67"/>
    </row>
    <row r="44" spans="1:18" ht="31.5" x14ac:dyDescent="0.25">
      <c r="A44" s="3">
        <v>28</v>
      </c>
      <c r="B44" s="1" t="s">
        <v>356</v>
      </c>
      <c r="C44" s="79" t="s">
        <v>64</v>
      </c>
      <c r="D44" s="1" t="s">
        <v>65</v>
      </c>
      <c r="E44" s="1" t="s">
        <v>18</v>
      </c>
      <c r="F44" s="1"/>
      <c r="G44" s="13">
        <v>100000</v>
      </c>
      <c r="H44" s="3" t="s">
        <v>9</v>
      </c>
      <c r="I44" s="1" t="s">
        <v>19</v>
      </c>
      <c r="J44" s="1"/>
      <c r="K44" s="4"/>
      <c r="L44" s="5" t="s">
        <v>246</v>
      </c>
      <c r="M44" s="3">
        <v>2026</v>
      </c>
      <c r="N44" s="4">
        <v>2028</v>
      </c>
      <c r="O44" s="5" t="s">
        <v>550</v>
      </c>
      <c r="P44" s="2" t="s">
        <v>26</v>
      </c>
      <c r="Q44" s="2"/>
      <c r="R44" s="65"/>
    </row>
    <row r="45" spans="1:18" ht="31.5" x14ac:dyDescent="0.25">
      <c r="A45" s="3">
        <v>29</v>
      </c>
      <c r="B45" s="1" t="s">
        <v>357</v>
      </c>
      <c r="C45" s="79" t="s">
        <v>276</v>
      </c>
      <c r="D45" s="1" t="s">
        <v>66</v>
      </c>
      <c r="E45" s="1" t="s">
        <v>18</v>
      </c>
      <c r="F45" s="1"/>
      <c r="G45" s="13">
        <v>300000</v>
      </c>
      <c r="H45" s="3" t="s">
        <v>9</v>
      </c>
      <c r="I45" s="1" t="s">
        <v>19</v>
      </c>
      <c r="J45" s="1"/>
      <c r="K45" s="4"/>
      <c r="L45" s="5" t="s">
        <v>191</v>
      </c>
      <c r="M45" s="3">
        <v>2025</v>
      </c>
      <c r="N45" s="4">
        <v>2026</v>
      </c>
      <c r="O45" s="5" t="s">
        <v>189</v>
      </c>
      <c r="P45" s="2" t="s">
        <v>26</v>
      </c>
      <c r="Q45" s="2"/>
      <c r="R45" s="65"/>
    </row>
    <row r="46" spans="1:18" ht="47.25" x14ac:dyDescent="0.25">
      <c r="A46" s="3">
        <v>30</v>
      </c>
      <c r="B46" s="1" t="s">
        <v>384</v>
      </c>
      <c r="C46" s="79" t="s">
        <v>217</v>
      </c>
      <c r="D46" s="1" t="s">
        <v>66</v>
      </c>
      <c r="E46" s="1" t="s">
        <v>28</v>
      </c>
      <c r="F46" s="1"/>
      <c r="G46" s="13">
        <v>300000</v>
      </c>
      <c r="H46" s="3" t="s">
        <v>9</v>
      </c>
      <c r="I46" s="1"/>
      <c r="J46" s="1"/>
      <c r="K46" s="4"/>
      <c r="L46" s="5" t="s">
        <v>190</v>
      </c>
      <c r="M46" s="3">
        <v>2023</v>
      </c>
      <c r="N46" s="4">
        <v>2028</v>
      </c>
      <c r="O46" s="5" t="s">
        <v>189</v>
      </c>
      <c r="P46" s="2" t="s">
        <v>129</v>
      </c>
      <c r="Q46" s="2"/>
      <c r="R46" s="65"/>
    </row>
    <row r="47" spans="1:18" ht="31.5" x14ac:dyDescent="0.25">
      <c r="A47" s="3">
        <v>31</v>
      </c>
      <c r="B47" s="1" t="s">
        <v>387</v>
      </c>
      <c r="C47" s="79" t="s">
        <v>230</v>
      </c>
      <c r="D47" s="1" t="s">
        <v>66</v>
      </c>
      <c r="E47" s="1" t="s">
        <v>18</v>
      </c>
      <c r="F47" s="1"/>
      <c r="G47" s="13">
        <v>120000</v>
      </c>
      <c r="H47" s="3" t="s">
        <v>9</v>
      </c>
      <c r="I47" s="1"/>
      <c r="J47" s="1"/>
      <c r="K47" s="4"/>
      <c r="L47" s="5" t="s">
        <v>137</v>
      </c>
      <c r="M47" s="3">
        <v>2024</v>
      </c>
      <c r="N47" s="4">
        <v>2025</v>
      </c>
      <c r="O47" s="5" t="s">
        <v>189</v>
      </c>
      <c r="P47" s="2" t="s">
        <v>23</v>
      </c>
      <c r="Q47" s="2"/>
      <c r="R47" s="65"/>
    </row>
    <row r="48" spans="1:18" ht="31.5" x14ac:dyDescent="0.25">
      <c r="A48" s="3">
        <v>32</v>
      </c>
      <c r="B48" s="1" t="s">
        <v>388</v>
      </c>
      <c r="C48" s="79" t="s">
        <v>231</v>
      </c>
      <c r="D48" s="1" t="s">
        <v>66</v>
      </c>
      <c r="E48" s="1" t="s">
        <v>21</v>
      </c>
      <c r="F48" s="1"/>
      <c r="G48" s="13">
        <v>130000</v>
      </c>
      <c r="H48" s="3" t="s">
        <v>9</v>
      </c>
      <c r="I48" s="1"/>
      <c r="J48" s="1"/>
      <c r="K48" s="4"/>
      <c r="L48" s="5" t="s">
        <v>247</v>
      </c>
      <c r="M48" s="3">
        <v>2023</v>
      </c>
      <c r="N48" s="4">
        <v>2025</v>
      </c>
      <c r="O48" s="5" t="s">
        <v>189</v>
      </c>
      <c r="P48" s="2" t="s">
        <v>129</v>
      </c>
      <c r="Q48" s="2"/>
      <c r="R48" s="65"/>
    </row>
    <row r="49" spans="1:18" x14ac:dyDescent="0.25">
      <c r="A49" s="3">
        <v>33</v>
      </c>
      <c r="B49" s="1" t="s">
        <v>358</v>
      </c>
      <c r="C49" s="79" t="s">
        <v>67</v>
      </c>
      <c r="D49" s="1" t="s">
        <v>68</v>
      </c>
      <c r="E49" s="1" t="s">
        <v>28</v>
      </c>
      <c r="F49" s="1"/>
      <c r="G49" s="13">
        <v>15000</v>
      </c>
      <c r="H49" s="3" t="s">
        <v>9</v>
      </c>
      <c r="I49" s="1"/>
      <c r="J49" s="1"/>
      <c r="K49" s="4"/>
      <c r="L49" s="5" t="s">
        <v>141</v>
      </c>
      <c r="M49" s="3">
        <v>2024</v>
      </c>
      <c r="N49" s="4">
        <v>2025</v>
      </c>
      <c r="O49" s="5" t="s">
        <v>189</v>
      </c>
      <c r="P49" s="2" t="s">
        <v>23</v>
      </c>
      <c r="Q49" s="2"/>
      <c r="R49" s="65"/>
    </row>
    <row r="50" spans="1:18" ht="90" x14ac:dyDescent="0.25">
      <c r="A50" s="3">
        <v>34</v>
      </c>
      <c r="B50" s="1" t="s">
        <v>359</v>
      </c>
      <c r="C50" s="79" t="s">
        <v>277</v>
      </c>
      <c r="D50" s="1" t="s">
        <v>69</v>
      </c>
      <c r="E50" s="1" t="s">
        <v>18</v>
      </c>
      <c r="F50" s="1"/>
      <c r="G50" s="13">
        <v>600000</v>
      </c>
      <c r="H50" s="3" t="s">
        <v>9</v>
      </c>
      <c r="I50" s="1" t="s">
        <v>19</v>
      </c>
      <c r="J50" s="1"/>
      <c r="K50" s="4"/>
      <c r="L50" s="5" t="s">
        <v>278</v>
      </c>
      <c r="M50" s="3">
        <v>2025</v>
      </c>
      <c r="N50" s="4">
        <v>2028</v>
      </c>
      <c r="O50" s="5" t="s">
        <v>189</v>
      </c>
      <c r="P50" s="2" t="s">
        <v>26</v>
      </c>
      <c r="Q50" s="110" t="s">
        <v>279</v>
      </c>
      <c r="R50" s="65"/>
    </row>
    <row r="51" spans="1:18" x14ac:dyDescent="0.25">
      <c r="A51" s="3">
        <v>35</v>
      </c>
      <c r="B51" s="1" t="s">
        <v>360</v>
      </c>
      <c r="C51" s="79" t="s">
        <v>159</v>
      </c>
      <c r="D51" s="1" t="s">
        <v>70</v>
      </c>
      <c r="E51" s="1" t="s">
        <v>18</v>
      </c>
      <c r="F51" s="1"/>
      <c r="G51" s="13">
        <v>40000</v>
      </c>
      <c r="H51" s="3" t="s">
        <v>9</v>
      </c>
      <c r="I51" s="1"/>
      <c r="J51" s="1"/>
      <c r="K51" s="4"/>
      <c r="L51" s="5" t="s">
        <v>142</v>
      </c>
      <c r="M51" s="3">
        <v>2023</v>
      </c>
      <c r="N51" s="4">
        <v>2028</v>
      </c>
      <c r="O51" s="5" t="s">
        <v>189</v>
      </c>
      <c r="P51" s="2" t="s">
        <v>23</v>
      </c>
      <c r="Q51" s="2"/>
      <c r="R51" s="65"/>
    </row>
    <row r="52" spans="1:18" ht="31.5" x14ac:dyDescent="0.25">
      <c r="A52" s="3">
        <v>36</v>
      </c>
      <c r="B52" s="1" t="s">
        <v>361</v>
      </c>
      <c r="C52" s="79" t="s">
        <v>280</v>
      </c>
      <c r="D52" s="1" t="s">
        <v>248</v>
      </c>
      <c r="E52" s="1" t="s">
        <v>21</v>
      </c>
      <c r="F52" s="1"/>
      <c r="G52" s="13">
        <v>700000</v>
      </c>
      <c r="H52" s="3" t="s">
        <v>9</v>
      </c>
      <c r="I52" s="1" t="s">
        <v>19</v>
      </c>
      <c r="J52" s="1"/>
      <c r="K52" s="4"/>
      <c r="L52" s="5" t="s">
        <v>553</v>
      </c>
      <c r="M52" s="3">
        <v>2025</v>
      </c>
      <c r="N52" s="4">
        <v>2027</v>
      </c>
      <c r="O52" s="5" t="s">
        <v>76</v>
      </c>
      <c r="P52" s="2" t="s">
        <v>23</v>
      </c>
      <c r="Q52" s="2"/>
      <c r="R52" s="65"/>
    </row>
    <row r="53" spans="1:18" x14ac:dyDescent="0.25">
      <c r="A53" s="3">
        <v>37</v>
      </c>
      <c r="B53" s="1" t="s">
        <v>362</v>
      </c>
      <c r="C53" s="79" t="s">
        <v>539</v>
      </c>
      <c r="D53" s="1" t="s">
        <v>71</v>
      </c>
      <c r="E53" s="1" t="s">
        <v>28</v>
      </c>
      <c r="F53" s="1"/>
      <c r="G53" s="13">
        <v>30000</v>
      </c>
      <c r="H53" s="3" t="s">
        <v>9</v>
      </c>
      <c r="I53" s="1"/>
      <c r="J53" s="1"/>
      <c r="K53" s="4"/>
      <c r="L53" s="5" t="s">
        <v>143</v>
      </c>
      <c r="M53" s="3">
        <v>2024</v>
      </c>
      <c r="N53" s="4">
        <v>2027</v>
      </c>
      <c r="O53" s="5" t="s">
        <v>189</v>
      </c>
      <c r="P53" s="2" t="s">
        <v>129</v>
      </c>
      <c r="Q53" s="2"/>
      <c r="R53" s="65"/>
    </row>
    <row r="54" spans="1:18" x14ac:dyDescent="0.25">
      <c r="A54" s="3">
        <v>38</v>
      </c>
      <c r="B54" s="1" t="s">
        <v>363</v>
      </c>
      <c r="C54" s="79" t="s">
        <v>72</v>
      </c>
      <c r="D54" s="1" t="s">
        <v>73</v>
      </c>
      <c r="E54" s="1" t="s">
        <v>28</v>
      </c>
      <c r="F54" s="1"/>
      <c r="G54" s="13">
        <v>30000</v>
      </c>
      <c r="H54" s="3" t="s">
        <v>9</v>
      </c>
      <c r="I54" s="1"/>
      <c r="J54" s="1"/>
      <c r="K54" s="4"/>
      <c r="L54" s="5" t="s">
        <v>282</v>
      </c>
      <c r="M54" s="3">
        <v>2023</v>
      </c>
      <c r="N54" s="4">
        <v>2028</v>
      </c>
      <c r="O54" s="5" t="s">
        <v>189</v>
      </c>
      <c r="P54" s="2" t="s">
        <v>129</v>
      </c>
      <c r="Q54" s="2"/>
      <c r="R54" s="65"/>
    </row>
    <row r="55" spans="1:18" ht="18.75" x14ac:dyDescent="0.25">
      <c r="A55" s="24"/>
      <c r="B55" s="22"/>
      <c r="C55" s="75" t="s">
        <v>74</v>
      </c>
      <c r="D55" s="22"/>
      <c r="E55" s="22"/>
      <c r="F55" s="22"/>
      <c r="G55" s="23"/>
      <c r="H55" s="24"/>
      <c r="I55" s="22"/>
      <c r="J55" s="22"/>
      <c r="K55" s="25"/>
      <c r="L55" s="26"/>
      <c r="M55" s="24"/>
      <c r="N55" s="25"/>
      <c r="O55" s="26"/>
      <c r="P55" s="27"/>
      <c r="Q55" s="27"/>
      <c r="R55" s="67"/>
    </row>
    <row r="56" spans="1:18" ht="47.25" x14ac:dyDescent="0.25">
      <c r="A56" s="3">
        <v>39</v>
      </c>
      <c r="B56" s="1" t="s">
        <v>364</v>
      </c>
      <c r="C56" s="79" t="s">
        <v>38</v>
      </c>
      <c r="D56" s="1" t="s">
        <v>144</v>
      </c>
      <c r="E56" s="1" t="s">
        <v>39</v>
      </c>
      <c r="F56" s="1"/>
      <c r="G56" s="13">
        <v>250000</v>
      </c>
      <c r="H56" s="28">
        <v>1</v>
      </c>
      <c r="I56" s="1"/>
      <c r="J56" s="1"/>
      <c r="K56" s="4"/>
      <c r="L56" s="5" t="s">
        <v>75</v>
      </c>
      <c r="M56" s="3">
        <v>2022</v>
      </c>
      <c r="N56" s="4">
        <v>2024</v>
      </c>
      <c r="O56" s="5" t="s">
        <v>76</v>
      </c>
      <c r="P56" s="108" t="s">
        <v>129</v>
      </c>
      <c r="Q56" s="2"/>
      <c r="R56" s="65" t="s">
        <v>37</v>
      </c>
    </row>
    <row r="57" spans="1:18" ht="110.25" x14ac:dyDescent="0.25">
      <c r="A57" s="3">
        <v>40</v>
      </c>
      <c r="B57" s="1" t="s">
        <v>365</v>
      </c>
      <c r="C57" s="79" t="s">
        <v>218</v>
      </c>
      <c r="D57" s="1" t="s">
        <v>77</v>
      </c>
      <c r="E57" s="1" t="s">
        <v>28</v>
      </c>
      <c r="F57" s="1"/>
      <c r="G57" s="13">
        <v>6191000</v>
      </c>
      <c r="H57" s="3" t="s">
        <v>9</v>
      </c>
      <c r="I57" s="1" t="s">
        <v>19</v>
      </c>
      <c r="J57" s="1"/>
      <c r="K57" s="4"/>
      <c r="L57" s="5" t="s">
        <v>283</v>
      </c>
      <c r="M57" s="3">
        <v>2023</v>
      </c>
      <c r="N57" s="4">
        <v>2028</v>
      </c>
      <c r="O57" s="5" t="s">
        <v>76</v>
      </c>
      <c r="P57" s="111" t="s">
        <v>129</v>
      </c>
      <c r="Q57" s="2"/>
      <c r="R57" s="65"/>
    </row>
    <row r="58" spans="1:18" ht="31.5" x14ac:dyDescent="0.25">
      <c r="A58" s="3">
        <v>41</v>
      </c>
      <c r="B58" s="1" t="s">
        <v>366</v>
      </c>
      <c r="C58" s="79" t="s">
        <v>78</v>
      </c>
      <c r="D58" s="1" t="s">
        <v>79</v>
      </c>
      <c r="E58" s="1" t="s">
        <v>18</v>
      </c>
      <c r="F58" s="1"/>
      <c r="G58" s="29">
        <v>490000</v>
      </c>
      <c r="H58" s="3" t="s">
        <v>9</v>
      </c>
      <c r="I58" s="1" t="s">
        <v>19</v>
      </c>
      <c r="J58" s="1"/>
      <c r="K58" s="4"/>
      <c r="L58" s="5" t="s">
        <v>153</v>
      </c>
      <c r="M58" s="3">
        <v>2025</v>
      </c>
      <c r="N58" s="4">
        <v>2028</v>
      </c>
      <c r="O58" s="5" t="s">
        <v>76</v>
      </c>
      <c r="P58" s="2" t="s">
        <v>26</v>
      </c>
      <c r="Q58" s="2"/>
      <c r="R58" s="65"/>
    </row>
    <row r="59" spans="1:18" ht="31.5" x14ac:dyDescent="0.25">
      <c r="A59" s="3">
        <v>42</v>
      </c>
      <c r="B59" s="1" t="s">
        <v>367</v>
      </c>
      <c r="C59" s="79" t="s">
        <v>83</v>
      </c>
      <c r="D59" s="1" t="s">
        <v>151</v>
      </c>
      <c r="E59" s="1" t="s">
        <v>39</v>
      </c>
      <c r="F59" s="1"/>
      <c r="G59" s="13">
        <v>250000</v>
      </c>
      <c r="H59" s="28" t="s">
        <v>9</v>
      </c>
      <c r="I59" s="30" t="s">
        <v>19</v>
      </c>
      <c r="J59" s="1"/>
      <c r="K59" s="4"/>
      <c r="L59" s="5" t="s">
        <v>84</v>
      </c>
      <c r="M59" s="3">
        <v>2022</v>
      </c>
      <c r="N59" s="4">
        <v>2025</v>
      </c>
      <c r="O59" s="5" t="s">
        <v>85</v>
      </c>
      <c r="P59" s="2" t="s">
        <v>23</v>
      </c>
      <c r="Q59" s="2"/>
      <c r="R59" s="65" t="s">
        <v>37</v>
      </c>
    </row>
    <row r="60" spans="1:18" ht="18.75" x14ac:dyDescent="0.25">
      <c r="A60" s="24"/>
      <c r="B60" s="22"/>
      <c r="C60" s="75" t="s">
        <v>80</v>
      </c>
      <c r="D60" s="22"/>
      <c r="E60" s="22"/>
      <c r="F60" s="22"/>
      <c r="G60" s="23"/>
      <c r="H60" s="24"/>
      <c r="I60" s="22"/>
      <c r="J60" s="22"/>
      <c r="K60" s="25"/>
      <c r="L60" s="26"/>
      <c r="M60" s="24"/>
      <c r="N60" s="25"/>
      <c r="O60" s="26"/>
      <c r="P60" s="27"/>
      <c r="Q60" s="27"/>
      <c r="R60" s="67"/>
    </row>
    <row r="61" spans="1:18" ht="31.5" x14ac:dyDescent="0.25">
      <c r="A61" s="3">
        <v>43</v>
      </c>
      <c r="B61" s="1" t="s">
        <v>368</v>
      </c>
      <c r="C61" s="79" t="s">
        <v>81</v>
      </c>
      <c r="D61" s="1" t="s">
        <v>82</v>
      </c>
      <c r="E61" s="1" t="s">
        <v>18</v>
      </c>
      <c r="F61" s="1"/>
      <c r="G61" s="13">
        <v>30000</v>
      </c>
      <c r="H61" s="3" t="s">
        <v>9</v>
      </c>
      <c r="I61" s="1"/>
      <c r="J61" s="1"/>
      <c r="K61" s="4"/>
      <c r="L61" s="5" t="s">
        <v>152</v>
      </c>
      <c r="M61" s="3">
        <v>2023</v>
      </c>
      <c r="N61" s="4">
        <v>2028</v>
      </c>
      <c r="O61" s="5" t="s">
        <v>189</v>
      </c>
      <c r="P61" s="2" t="s">
        <v>129</v>
      </c>
      <c r="Q61" s="2"/>
      <c r="R61" s="65"/>
    </row>
    <row r="62" spans="1:18" ht="31.5" x14ac:dyDescent="0.25">
      <c r="A62" s="3">
        <v>44</v>
      </c>
      <c r="B62" s="1" t="s">
        <v>369</v>
      </c>
      <c r="C62" s="79" t="s">
        <v>86</v>
      </c>
      <c r="D62" s="1" t="s">
        <v>146</v>
      </c>
      <c r="E62" s="1" t="s">
        <v>18</v>
      </c>
      <c r="F62" s="1"/>
      <c r="G62" s="13">
        <v>1650000</v>
      </c>
      <c r="H62" s="3" t="s">
        <v>9</v>
      </c>
      <c r="I62" s="1" t="s">
        <v>19</v>
      </c>
      <c r="J62" s="1" t="s">
        <v>34</v>
      </c>
      <c r="K62" s="4"/>
      <c r="L62" s="5" t="s">
        <v>87</v>
      </c>
      <c r="M62" s="3">
        <v>2023</v>
      </c>
      <c r="N62" s="4">
        <v>2026</v>
      </c>
      <c r="O62" s="5" t="s">
        <v>189</v>
      </c>
      <c r="P62" s="2" t="s">
        <v>129</v>
      </c>
      <c r="Q62" s="2"/>
      <c r="R62" s="65" t="s">
        <v>37</v>
      </c>
    </row>
    <row r="63" spans="1:18" ht="47.25" x14ac:dyDescent="0.25">
      <c r="A63" s="3">
        <v>45</v>
      </c>
      <c r="B63" s="1" t="s">
        <v>339</v>
      </c>
      <c r="C63" s="79" t="s">
        <v>88</v>
      </c>
      <c r="D63" s="1" t="s">
        <v>146</v>
      </c>
      <c r="E63" s="1" t="s">
        <v>18</v>
      </c>
      <c r="F63" s="1"/>
      <c r="G63" s="13">
        <v>1110000</v>
      </c>
      <c r="H63" s="3" t="s">
        <v>9</v>
      </c>
      <c r="I63" s="1" t="s">
        <v>19</v>
      </c>
      <c r="J63" s="1" t="s">
        <v>34</v>
      </c>
      <c r="K63" s="4"/>
      <c r="L63" s="5" t="s">
        <v>89</v>
      </c>
      <c r="M63" s="3">
        <v>2025</v>
      </c>
      <c r="N63" s="4">
        <v>2027</v>
      </c>
      <c r="O63" s="5" t="s">
        <v>189</v>
      </c>
      <c r="P63" s="2" t="s">
        <v>26</v>
      </c>
      <c r="Q63" s="2" t="s">
        <v>284</v>
      </c>
      <c r="R63" s="65" t="s">
        <v>37</v>
      </c>
    </row>
    <row r="64" spans="1:18" ht="47.25" x14ac:dyDescent="0.25">
      <c r="A64" s="3">
        <v>46</v>
      </c>
      <c r="B64" s="1" t="s">
        <v>389</v>
      </c>
      <c r="C64" s="79" t="s">
        <v>90</v>
      </c>
      <c r="D64" s="1" t="s">
        <v>146</v>
      </c>
      <c r="E64" s="1" t="s">
        <v>18</v>
      </c>
      <c r="F64" s="1"/>
      <c r="G64" s="13">
        <v>1110000</v>
      </c>
      <c r="H64" s="3" t="s">
        <v>9</v>
      </c>
      <c r="I64" s="1" t="s">
        <v>19</v>
      </c>
      <c r="J64" s="1" t="s">
        <v>34</v>
      </c>
      <c r="K64" s="4"/>
      <c r="L64" s="5" t="s">
        <v>91</v>
      </c>
      <c r="M64" s="3">
        <v>2025</v>
      </c>
      <c r="N64" s="4">
        <v>2027</v>
      </c>
      <c r="O64" s="5" t="s">
        <v>189</v>
      </c>
      <c r="P64" s="2" t="s">
        <v>26</v>
      </c>
      <c r="Q64" s="2" t="s">
        <v>284</v>
      </c>
      <c r="R64" s="65" t="s">
        <v>37</v>
      </c>
    </row>
    <row r="65" spans="1:18" ht="94.5" x14ac:dyDescent="0.25">
      <c r="A65" s="3">
        <v>47</v>
      </c>
      <c r="B65" s="1" t="s">
        <v>390</v>
      </c>
      <c r="C65" s="1" t="s">
        <v>494</v>
      </c>
      <c r="D65" s="1" t="s">
        <v>146</v>
      </c>
      <c r="E65" s="1" t="s">
        <v>28</v>
      </c>
      <c r="F65" s="1" t="s">
        <v>20</v>
      </c>
      <c r="G65" s="29">
        <v>90000</v>
      </c>
      <c r="H65" s="3" t="s">
        <v>9</v>
      </c>
      <c r="I65" s="1"/>
      <c r="J65" s="1"/>
      <c r="K65" s="4"/>
      <c r="L65" s="5" t="s">
        <v>521</v>
      </c>
      <c r="M65" s="3">
        <v>2023</v>
      </c>
      <c r="N65" s="4">
        <v>2024</v>
      </c>
      <c r="O65" s="5" t="s">
        <v>551</v>
      </c>
      <c r="P65" s="2" t="s">
        <v>129</v>
      </c>
      <c r="Q65" s="2"/>
      <c r="R65" s="65" t="s">
        <v>37</v>
      </c>
    </row>
    <row r="66" spans="1:18" ht="173.25" x14ac:dyDescent="0.25">
      <c r="A66" s="3">
        <v>48</v>
      </c>
      <c r="B66" s="1" t="s">
        <v>391</v>
      </c>
      <c r="C66" s="1" t="s">
        <v>495</v>
      </c>
      <c r="D66" s="1" t="s">
        <v>146</v>
      </c>
      <c r="E66" s="1" t="s">
        <v>28</v>
      </c>
      <c r="F66" s="1" t="s">
        <v>20</v>
      </c>
      <c r="G66" s="29">
        <v>4225000</v>
      </c>
      <c r="H66" s="3" t="s">
        <v>9</v>
      </c>
      <c r="I66" s="1"/>
      <c r="J66" s="1" t="s">
        <v>127</v>
      </c>
      <c r="K66" s="4"/>
      <c r="L66" s="5" t="s">
        <v>496</v>
      </c>
      <c r="M66" s="3">
        <v>2024</v>
      </c>
      <c r="N66" s="4">
        <v>2026</v>
      </c>
      <c r="O66" s="5" t="s">
        <v>551</v>
      </c>
      <c r="P66" s="2" t="s">
        <v>26</v>
      </c>
      <c r="Q66" s="2" t="s">
        <v>497</v>
      </c>
      <c r="R66" s="65"/>
    </row>
    <row r="67" spans="1:18" ht="180" customHeight="1" x14ac:dyDescent="0.25">
      <c r="A67" s="3">
        <v>49</v>
      </c>
      <c r="B67" s="1" t="s">
        <v>392</v>
      </c>
      <c r="C67" s="79" t="s">
        <v>472</v>
      </c>
      <c r="D67" s="1" t="s">
        <v>146</v>
      </c>
      <c r="E67" s="1" t="s">
        <v>18</v>
      </c>
      <c r="F67" s="1" t="s">
        <v>27</v>
      </c>
      <c r="G67" s="13">
        <v>795000</v>
      </c>
      <c r="H67" s="3" t="s">
        <v>9</v>
      </c>
      <c r="I67" s="1" t="s">
        <v>19</v>
      </c>
      <c r="J67" s="1" t="s">
        <v>127</v>
      </c>
      <c r="K67" s="4"/>
      <c r="L67" s="5" t="s">
        <v>466</v>
      </c>
      <c r="M67" s="3">
        <v>2022</v>
      </c>
      <c r="N67" s="4">
        <v>2025</v>
      </c>
      <c r="O67" s="5" t="s">
        <v>189</v>
      </c>
      <c r="P67" s="2" t="s">
        <v>23</v>
      </c>
      <c r="Q67" s="2" t="s">
        <v>30</v>
      </c>
      <c r="R67" s="65" t="s">
        <v>37</v>
      </c>
    </row>
    <row r="68" spans="1:18" ht="63" x14ac:dyDescent="0.25">
      <c r="A68" s="3">
        <v>50</v>
      </c>
      <c r="B68" s="1" t="s">
        <v>393</v>
      </c>
      <c r="C68" s="79" t="s">
        <v>467</v>
      </c>
      <c r="D68" s="1" t="s">
        <v>146</v>
      </c>
      <c r="E68" s="1" t="s">
        <v>18</v>
      </c>
      <c r="F68" s="1" t="s">
        <v>45</v>
      </c>
      <c r="G68" s="13">
        <v>60000</v>
      </c>
      <c r="H68" s="3" t="s">
        <v>9</v>
      </c>
      <c r="I68" s="1" t="s">
        <v>19</v>
      </c>
      <c r="J68" s="1" t="s">
        <v>127</v>
      </c>
      <c r="K68" s="4"/>
      <c r="L68" s="5" t="s">
        <v>133</v>
      </c>
      <c r="M68" s="3">
        <v>2024</v>
      </c>
      <c r="N68" s="4">
        <v>2028</v>
      </c>
      <c r="O68" s="5" t="s">
        <v>185</v>
      </c>
      <c r="P68" s="2" t="s">
        <v>26</v>
      </c>
      <c r="Q68" s="2"/>
      <c r="R68" s="65"/>
    </row>
    <row r="69" spans="1:18" ht="63" x14ac:dyDescent="0.25">
      <c r="A69" s="3">
        <v>51</v>
      </c>
      <c r="B69" s="1" t="s">
        <v>394</v>
      </c>
      <c r="C69" s="79" t="s">
        <v>468</v>
      </c>
      <c r="D69" s="1" t="s">
        <v>146</v>
      </c>
      <c r="E69" s="1" t="s">
        <v>18</v>
      </c>
      <c r="F69" s="1" t="s">
        <v>45</v>
      </c>
      <c r="G69" s="13">
        <v>1600000</v>
      </c>
      <c r="H69" s="3" t="s">
        <v>9</v>
      </c>
      <c r="I69" s="1" t="s">
        <v>19</v>
      </c>
      <c r="J69" s="1" t="s">
        <v>127</v>
      </c>
      <c r="K69" s="4"/>
      <c r="L69" s="5" t="s">
        <v>133</v>
      </c>
      <c r="M69" s="3">
        <v>2024</v>
      </c>
      <c r="N69" s="4">
        <v>2028</v>
      </c>
      <c r="O69" s="5" t="s">
        <v>185</v>
      </c>
      <c r="P69" s="2" t="s">
        <v>26</v>
      </c>
      <c r="Q69" s="2"/>
      <c r="R69" s="65"/>
    </row>
    <row r="70" spans="1:18" ht="63" x14ac:dyDescent="0.25">
      <c r="A70" s="3">
        <v>52</v>
      </c>
      <c r="B70" s="1" t="s">
        <v>395</v>
      </c>
      <c r="C70" s="79" t="s">
        <v>469</v>
      </c>
      <c r="D70" s="1" t="s">
        <v>146</v>
      </c>
      <c r="E70" s="1" t="s">
        <v>21</v>
      </c>
      <c r="F70" s="1" t="s">
        <v>45</v>
      </c>
      <c r="G70" s="13">
        <v>87352</v>
      </c>
      <c r="H70" s="3" t="s">
        <v>9</v>
      </c>
      <c r="I70" s="1" t="s">
        <v>19</v>
      </c>
      <c r="J70" s="1" t="s">
        <v>127</v>
      </c>
      <c r="K70" s="4"/>
      <c r="L70" s="5" t="s">
        <v>249</v>
      </c>
      <c r="M70" s="3">
        <v>2022</v>
      </c>
      <c r="N70" s="4">
        <v>2024</v>
      </c>
      <c r="O70" s="5" t="s">
        <v>509</v>
      </c>
      <c r="P70" s="2" t="s">
        <v>129</v>
      </c>
      <c r="Q70" s="2"/>
      <c r="R70" s="65"/>
    </row>
    <row r="71" spans="1:18" ht="94.5" x14ac:dyDescent="0.25">
      <c r="A71" s="3">
        <v>53</v>
      </c>
      <c r="B71" s="1" t="s">
        <v>333</v>
      </c>
      <c r="C71" s="79" t="s">
        <v>470</v>
      </c>
      <c r="D71" s="1" t="s">
        <v>146</v>
      </c>
      <c r="E71" s="1" t="s">
        <v>21</v>
      </c>
      <c r="F71" s="1" t="s">
        <v>45</v>
      </c>
      <c r="G71" s="13">
        <v>2000000</v>
      </c>
      <c r="H71" s="3" t="s">
        <v>9</v>
      </c>
      <c r="I71" s="1" t="s">
        <v>19</v>
      </c>
      <c r="J71" s="1" t="s">
        <v>127</v>
      </c>
      <c r="K71" s="4"/>
      <c r="L71" s="5" t="s">
        <v>250</v>
      </c>
      <c r="M71" s="3">
        <v>2024</v>
      </c>
      <c r="N71" s="4">
        <v>2026</v>
      </c>
      <c r="O71" s="5" t="s">
        <v>510</v>
      </c>
      <c r="P71" s="2" t="s">
        <v>129</v>
      </c>
      <c r="Q71" s="2" t="s">
        <v>30</v>
      </c>
      <c r="R71" s="65"/>
    </row>
    <row r="72" spans="1:18" ht="63" x14ac:dyDescent="0.25">
      <c r="A72" s="3">
        <v>54</v>
      </c>
      <c r="B72" s="1" t="s">
        <v>396</v>
      </c>
      <c r="C72" s="1" t="s">
        <v>479</v>
      </c>
      <c r="D72" s="1" t="s">
        <v>146</v>
      </c>
      <c r="E72" s="1" t="s">
        <v>18</v>
      </c>
      <c r="F72" s="1"/>
      <c r="G72" s="29">
        <v>700000</v>
      </c>
      <c r="H72" s="3" t="s">
        <v>9</v>
      </c>
      <c r="I72" s="1" t="s">
        <v>19</v>
      </c>
      <c r="J72" s="1" t="s">
        <v>127</v>
      </c>
      <c r="K72" s="4"/>
      <c r="L72" s="5" t="s">
        <v>477</v>
      </c>
      <c r="M72" s="3">
        <v>2025</v>
      </c>
      <c r="N72" s="4">
        <v>2026</v>
      </c>
      <c r="O72" s="5" t="s">
        <v>189</v>
      </c>
      <c r="P72" s="2" t="s">
        <v>26</v>
      </c>
      <c r="Q72" s="2" t="s">
        <v>480</v>
      </c>
      <c r="R72" s="65"/>
    </row>
    <row r="73" spans="1:18" ht="31.5" x14ac:dyDescent="0.25">
      <c r="A73" s="3">
        <v>55</v>
      </c>
      <c r="B73" s="1" t="s">
        <v>478</v>
      </c>
      <c r="C73" s="79" t="s">
        <v>92</v>
      </c>
      <c r="D73" s="1" t="s">
        <v>146</v>
      </c>
      <c r="E73" s="1" t="s">
        <v>18</v>
      </c>
      <c r="F73" s="1"/>
      <c r="G73" s="13">
        <v>800000</v>
      </c>
      <c r="H73" s="3" t="s">
        <v>9</v>
      </c>
      <c r="I73" s="1" t="s">
        <v>19</v>
      </c>
      <c r="J73" s="1"/>
      <c r="K73" s="4"/>
      <c r="L73" s="5" t="s">
        <v>150</v>
      </c>
      <c r="M73" s="3">
        <v>2025</v>
      </c>
      <c r="N73" s="4">
        <v>2027</v>
      </c>
      <c r="O73" s="5" t="s">
        <v>189</v>
      </c>
      <c r="P73" s="2"/>
      <c r="Q73" s="2"/>
      <c r="R73" s="65"/>
    </row>
    <row r="74" spans="1:18" ht="47.25" x14ac:dyDescent="0.25">
      <c r="A74" s="3">
        <v>56</v>
      </c>
      <c r="B74" s="1" t="s">
        <v>370</v>
      </c>
      <c r="C74" s="79" t="s">
        <v>93</v>
      </c>
      <c r="D74" s="1" t="s">
        <v>147</v>
      </c>
      <c r="E74" s="1" t="s">
        <v>18</v>
      </c>
      <c r="F74" s="1"/>
      <c r="G74" s="13">
        <v>160000</v>
      </c>
      <c r="H74" s="3" t="s">
        <v>9</v>
      </c>
      <c r="I74" s="1"/>
      <c r="J74" s="1" t="s">
        <v>148</v>
      </c>
      <c r="K74" s="4"/>
      <c r="L74" s="5" t="s">
        <v>149</v>
      </c>
      <c r="M74" s="3">
        <v>2023</v>
      </c>
      <c r="N74" s="4">
        <v>2023</v>
      </c>
      <c r="O74" s="5" t="s">
        <v>189</v>
      </c>
      <c r="P74" s="2" t="s">
        <v>124</v>
      </c>
      <c r="Q74" s="2"/>
      <c r="R74" s="65"/>
    </row>
    <row r="75" spans="1:18" ht="63" x14ac:dyDescent="0.25">
      <c r="A75" s="3">
        <v>57</v>
      </c>
      <c r="B75" s="1" t="s">
        <v>343</v>
      </c>
      <c r="C75" s="79" t="s">
        <v>257</v>
      </c>
      <c r="D75" s="1" t="s">
        <v>94</v>
      </c>
      <c r="E75" s="1" t="s">
        <v>18</v>
      </c>
      <c r="F75" s="1"/>
      <c r="G75" s="13">
        <v>590000</v>
      </c>
      <c r="H75" s="3" t="s">
        <v>9</v>
      </c>
      <c r="I75" s="1" t="s">
        <v>19</v>
      </c>
      <c r="J75" s="1"/>
      <c r="K75" s="4"/>
      <c r="L75" s="5" t="s">
        <v>258</v>
      </c>
      <c r="M75" s="3">
        <v>2025</v>
      </c>
      <c r="N75" s="4">
        <v>2027</v>
      </c>
      <c r="O75" s="5" t="s">
        <v>189</v>
      </c>
      <c r="P75" s="2" t="s">
        <v>26</v>
      </c>
      <c r="Q75" s="2"/>
      <c r="R75" s="65"/>
    </row>
    <row r="76" spans="1:18" ht="31.5" x14ac:dyDescent="0.25">
      <c r="A76" s="3">
        <v>58</v>
      </c>
      <c r="B76" s="1" t="s">
        <v>371</v>
      </c>
      <c r="C76" s="79" t="s">
        <v>95</v>
      </c>
      <c r="D76" s="1" t="s">
        <v>96</v>
      </c>
      <c r="E76" s="1" t="s">
        <v>18</v>
      </c>
      <c r="F76" s="1"/>
      <c r="G76" s="29">
        <v>12000000</v>
      </c>
      <c r="H76" s="3" t="s">
        <v>193</v>
      </c>
      <c r="I76" s="1" t="s">
        <v>19</v>
      </c>
      <c r="J76" s="1"/>
      <c r="K76" s="4"/>
      <c r="L76" s="5" t="s">
        <v>192</v>
      </c>
      <c r="M76" s="3">
        <v>2023</v>
      </c>
      <c r="N76" s="4">
        <v>2026</v>
      </c>
      <c r="O76" s="5" t="s">
        <v>193</v>
      </c>
      <c r="P76" s="2" t="s">
        <v>129</v>
      </c>
      <c r="Q76" s="2"/>
      <c r="R76" s="65"/>
    </row>
    <row r="77" spans="1:18" ht="37.5" x14ac:dyDescent="0.25">
      <c r="A77" s="33"/>
      <c r="B77" s="31"/>
      <c r="C77" s="76" t="s">
        <v>97</v>
      </c>
      <c r="D77" s="31"/>
      <c r="E77" s="31"/>
      <c r="F77" s="31"/>
      <c r="G77" s="32"/>
      <c r="H77" s="33"/>
      <c r="I77" s="31"/>
      <c r="J77" s="31"/>
      <c r="K77" s="34"/>
      <c r="L77" s="35"/>
      <c r="M77" s="33"/>
      <c r="N77" s="34"/>
      <c r="O77" s="35"/>
      <c r="P77" s="36"/>
      <c r="Q77" s="36"/>
      <c r="R77" s="68"/>
    </row>
    <row r="78" spans="1:18" ht="18.75" x14ac:dyDescent="0.25">
      <c r="A78" s="33"/>
      <c r="B78" s="31"/>
      <c r="C78" s="76" t="s">
        <v>98</v>
      </c>
      <c r="D78" s="31"/>
      <c r="E78" s="31"/>
      <c r="F78" s="31"/>
      <c r="G78" s="32"/>
      <c r="H78" s="33"/>
      <c r="I78" s="31"/>
      <c r="J78" s="31"/>
      <c r="K78" s="34"/>
      <c r="L78" s="35"/>
      <c r="M78" s="33"/>
      <c r="N78" s="34"/>
      <c r="O78" s="35"/>
      <c r="P78" s="36"/>
      <c r="Q78" s="36"/>
      <c r="R78" s="68"/>
    </row>
    <row r="79" spans="1:18" ht="78.75" x14ac:dyDescent="0.25">
      <c r="A79" s="3">
        <v>59</v>
      </c>
      <c r="B79" s="1" t="s">
        <v>372</v>
      </c>
      <c r="C79" s="109" t="s">
        <v>156</v>
      </c>
      <c r="D79" s="1" t="s">
        <v>157</v>
      </c>
      <c r="E79" s="1" t="s">
        <v>39</v>
      </c>
      <c r="F79" s="1"/>
      <c r="G79" s="13">
        <v>3000000</v>
      </c>
      <c r="H79" s="3" t="s">
        <v>9</v>
      </c>
      <c r="I79" s="1"/>
      <c r="J79" s="1"/>
      <c r="K79" s="4"/>
      <c r="L79" s="5" t="s">
        <v>155</v>
      </c>
      <c r="M79" s="3">
        <v>2024</v>
      </c>
      <c r="N79" s="4">
        <v>2027</v>
      </c>
      <c r="O79" s="5" t="s">
        <v>189</v>
      </c>
      <c r="P79" s="2" t="s">
        <v>129</v>
      </c>
      <c r="Q79" s="2"/>
      <c r="R79" s="65" t="s">
        <v>37</v>
      </c>
    </row>
    <row r="80" spans="1:18" ht="60.6" customHeight="1" x14ac:dyDescent="0.25">
      <c r="A80" s="3">
        <v>60</v>
      </c>
      <c r="B80" s="1" t="s">
        <v>344</v>
      </c>
      <c r="C80" s="79" t="s">
        <v>290</v>
      </c>
      <c r="D80" s="1" t="s">
        <v>157</v>
      </c>
      <c r="E80" s="1" t="s">
        <v>18</v>
      </c>
      <c r="F80" s="1"/>
      <c r="G80" s="13">
        <v>115000</v>
      </c>
      <c r="H80" s="3" t="s">
        <v>9</v>
      </c>
      <c r="I80" s="1"/>
      <c r="J80" s="1"/>
      <c r="K80" s="4"/>
      <c r="L80" s="5" t="s">
        <v>289</v>
      </c>
      <c r="M80" s="3">
        <v>2024</v>
      </c>
      <c r="N80" s="4">
        <v>2027</v>
      </c>
      <c r="O80" s="5" t="s">
        <v>189</v>
      </c>
      <c r="P80" s="2" t="s">
        <v>288</v>
      </c>
      <c r="Q80" s="2"/>
      <c r="R80" s="65"/>
    </row>
    <row r="81" spans="1:18" ht="126" x14ac:dyDescent="0.25">
      <c r="A81" s="120">
        <v>61</v>
      </c>
      <c r="B81" s="121" t="s">
        <v>542</v>
      </c>
      <c r="C81" s="79" t="s">
        <v>287</v>
      </c>
      <c r="D81" s="1" t="s">
        <v>157</v>
      </c>
      <c r="E81" s="1" t="s">
        <v>18</v>
      </c>
      <c r="F81" s="1"/>
      <c r="G81" s="13">
        <v>655000</v>
      </c>
      <c r="H81" s="3" t="s">
        <v>9</v>
      </c>
      <c r="I81" s="1" t="s">
        <v>19</v>
      </c>
      <c r="J81" s="1" t="s">
        <v>127</v>
      </c>
      <c r="K81" s="4"/>
      <c r="L81" s="5" t="s">
        <v>523</v>
      </c>
      <c r="M81" s="3">
        <v>2023</v>
      </c>
      <c r="N81" s="4">
        <v>2028</v>
      </c>
      <c r="O81" s="5" t="s">
        <v>189</v>
      </c>
      <c r="P81" s="2" t="s">
        <v>288</v>
      </c>
      <c r="Q81" s="2" t="s">
        <v>262</v>
      </c>
      <c r="R81" s="65"/>
    </row>
    <row r="82" spans="1:18" ht="47.25" x14ac:dyDescent="0.25">
      <c r="A82" s="3">
        <v>62</v>
      </c>
      <c r="B82" s="1" t="s">
        <v>397</v>
      </c>
      <c r="C82" s="79" t="s">
        <v>251</v>
      </c>
      <c r="D82" s="1" t="s">
        <v>157</v>
      </c>
      <c r="E82" s="1" t="s">
        <v>18</v>
      </c>
      <c r="F82" s="1"/>
      <c r="G82" s="13">
        <v>360000</v>
      </c>
      <c r="H82" s="3" t="s">
        <v>9</v>
      </c>
      <c r="I82" s="1"/>
      <c r="J82" s="1" t="s">
        <v>127</v>
      </c>
      <c r="K82" s="4"/>
      <c r="L82" s="5" t="s">
        <v>252</v>
      </c>
      <c r="M82" s="3">
        <v>2023</v>
      </c>
      <c r="N82" s="4">
        <v>2026</v>
      </c>
      <c r="O82" s="5" t="s">
        <v>189</v>
      </c>
      <c r="P82" s="2" t="s">
        <v>288</v>
      </c>
      <c r="Q82" s="2"/>
      <c r="R82" s="65"/>
    </row>
    <row r="83" spans="1:18" ht="47.25" x14ac:dyDescent="0.25">
      <c r="A83" s="3">
        <v>63</v>
      </c>
      <c r="B83" s="1" t="s">
        <v>398</v>
      </c>
      <c r="C83" s="79" t="s">
        <v>295</v>
      </c>
      <c r="D83" s="1" t="s">
        <v>157</v>
      </c>
      <c r="E83" s="1" t="s">
        <v>18</v>
      </c>
      <c r="F83" s="1"/>
      <c r="G83" s="13">
        <v>250000</v>
      </c>
      <c r="H83" s="3" t="s">
        <v>9</v>
      </c>
      <c r="I83" s="1"/>
      <c r="J83" s="1" t="s">
        <v>127</v>
      </c>
      <c r="K83" s="4"/>
      <c r="L83" s="5" t="s">
        <v>296</v>
      </c>
      <c r="M83" s="3">
        <v>2024</v>
      </c>
      <c r="N83" s="4">
        <v>2025</v>
      </c>
      <c r="O83" s="5" t="s">
        <v>189</v>
      </c>
      <c r="P83" s="2" t="s">
        <v>129</v>
      </c>
      <c r="Q83" s="2"/>
      <c r="R83" s="65"/>
    </row>
    <row r="84" spans="1:18" ht="31.5" x14ac:dyDescent="0.25">
      <c r="A84" s="3">
        <v>64</v>
      </c>
      <c r="B84" s="1" t="s">
        <v>399</v>
      </c>
      <c r="C84" s="79" t="s">
        <v>293</v>
      </c>
      <c r="D84" s="1" t="s">
        <v>157</v>
      </c>
      <c r="E84" s="1" t="s">
        <v>18</v>
      </c>
      <c r="F84" s="1"/>
      <c r="G84" s="13">
        <v>70000</v>
      </c>
      <c r="H84" s="3" t="s">
        <v>9</v>
      </c>
      <c r="I84" s="1"/>
      <c r="J84" s="1"/>
      <c r="K84" s="4"/>
      <c r="L84" s="5" t="s">
        <v>294</v>
      </c>
      <c r="M84" s="3">
        <v>2023</v>
      </c>
      <c r="N84" s="4">
        <v>2024</v>
      </c>
      <c r="O84" s="5" t="s">
        <v>189</v>
      </c>
      <c r="P84" s="2" t="s">
        <v>129</v>
      </c>
      <c r="Q84" s="2"/>
      <c r="R84" s="65"/>
    </row>
    <row r="85" spans="1:18" ht="31.5" x14ac:dyDescent="0.25">
      <c r="A85" s="3">
        <v>65</v>
      </c>
      <c r="B85" s="1" t="s">
        <v>400</v>
      </c>
      <c r="C85" s="79" t="s">
        <v>297</v>
      </c>
      <c r="D85" s="1" t="s">
        <v>157</v>
      </c>
      <c r="E85" s="1" t="s">
        <v>18</v>
      </c>
      <c r="F85" s="1"/>
      <c r="G85" s="13">
        <v>10000</v>
      </c>
      <c r="H85" s="3" t="s">
        <v>9</v>
      </c>
      <c r="I85" s="1"/>
      <c r="J85" s="1"/>
      <c r="K85" s="4"/>
      <c r="L85" s="5" t="s">
        <v>298</v>
      </c>
      <c r="M85" s="3">
        <v>2023</v>
      </c>
      <c r="N85" s="4">
        <v>2024</v>
      </c>
      <c r="O85" s="5" t="s">
        <v>189</v>
      </c>
      <c r="P85" s="2" t="s">
        <v>129</v>
      </c>
      <c r="Q85" s="2"/>
      <c r="R85" s="65"/>
    </row>
    <row r="86" spans="1:18" ht="47.25" x14ac:dyDescent="0.25">
      <c r="A86" s="3">
        <v>66</v>
      </c>
      <c r="B86" s="1" t="s">
        <v>340</v>
      </c>
      <c r="C86" s="79" t="s">
        <v>533</v>
      </c>
      <c r="D86" s="1" t="s">
        <v>157</v>
      </c>
      <c r="E86" s="1" t="s">
        <v>18</v>
      </c>
      <c r="F86" s="1"/>
      <c r="G86" s="13">
        <v>22500</v>
      </c>
      <c r="H86" s="3" t="s">
        <v>9</v>
      </c>
      <c r="I86" s="1"/>
      <c r="J86" s="1"/>
      <c r="K86" s="4"/>
      <c r="L86" s="5" t="s">
        <v>534</v>
      </c>
      <c r="M86" s="3">
        <v>2024</v>
      </c>
      <c r="N86" s="4">
        <v>2025</v>
      </c>
      <c r="O86" s="5" t="s">
        <v>189</v>
      </c>
      <c r="P86" s="2" t="s">
        <v>129</v>
      </c>
      <c r="Q86" s="2"/>
      <c r="R86" s="65"/>
    </row>
    <row r="87" spans="1:18" ht="31.5" x14ac:dyDescent="0.25">
      <c r="A87" s="3">
        <v>67</v>
      </c>
      <c r="B87" s="1" t="s">
        <v>401</v>
      </c>
      <c r="C87" s="79" t="s">
        <v>299</v>
      </c>
      <c r="D87" s="1" t="s">
        <v>157</v>
      </c>
      <c r="E87" s="1" t="s">
        <v>28</v>
      </c>
      <c r="F87" s="1"/>
      <c r="G87" s="13">
        <v>24000</v>
      </c>
      <c r="H87" s="3" t="s">
        <v>9</v>
      </c>
      <c r="I87" s="1"/>
      <c r="J87" s="1"/>
      <c r="K87" s="4"/>
      <c r="L87" s="5" t="s">
        <v>300</v>
      </c>
      <c r="M87" s="3">
        <v>2024</v>
      </c>
      <c r="N87" s="4">
        <v>2024</v>
      </c>
      <c r="O87" s="5" t="s">
        <v>189</v>
      </c>
      <c r="P87" s="2" t="s">
        <v>129</v>
      </c>
      <c r="Q87" s="2"/>
      <c r="R87" s="65"/>
    </row>
    <row r="88" spans="1:18" ht="31.5" x14ac:dyDescent="0.25">
      <c r="A88" s="3">
        <v>68</v>
      </c>
      <c r="B88" s="1" t="s">
        <v>402</v>
      </c>
      <c r="C88" s="79" t="s">
        <v>176</v>
      </c>
      <c r="D88" s="1" t="s">
        <v>157</v>
      </c>
      <c r="E88" s="1" t="s">
        <v>18</v>
      </c>
      <c r="F88" s="1"/>
      <c r="G88" s="13">
        <v>50000</v>
      </c>
      <c r="H88" s="3" t="s">
        <v>9</v>
      </c>
      <c r="I88" s="1"/>
      <c r="J88" s="1"/>
      <c r="K88" s="4"/>
      <c r="L88" s="5" t="s">
        <v>194</v>
      </c>
      <c r="M88" s="3">
        <v>2023</v>
      </c>
      <c r="N88" s="4">
        <v>2024</v>
      </c>
      <c r="O88" s="5" t="s">
        <v>189</v>
      </c>
      <c r="P88" s="2" t="s">
        <v>124</v>
      </c>
      <c r="Q88" s="2"/>
      <c r="R88" s="65"/>
    </row>
    <row r="89" spans="1:18" x14ac:dyDescent="0.25">
      <c r="A89" s="3">
        <v>69</v>
      </c>
      <c r="B89" s="1" t="s">
        <v>334</v>
      </c>
      <c r="C89" s="79" t="s">
        <v>177</v>
      </c>
      <c r="D89" s="1" t="s">
        <v>157</v>
      </c>
      <c r="E89" s="1" t="s">
        <v>18</v>
      </c>
      <c r="F89" s="1"/>
      <c r="G89" s="13">
        <v>81000</v>
      </c>
      <c r="H89" s="3" t="s">
        <v>9</v>
      </c>
      <c r="I89" s="1"/>
      <c r="J89" s="1"/>
      <c r="K89" s="4"/>
      <c r="L89" s="5" t="s">
        <v>195</v>
      </c>
      <c r="M89" s="3">
        <v>2023</v>
      </c>
      <c r="N89" s="4">
        <v>2023</v>
      </c>
      <c r="O89" s="5" t="s">
        <v>189</v>
      </c>
      <c r="P89" s="2" t="s">
        <v>124</v>
      </c>
      <c r="Q89" s="2"/>
      <c r="R89" s="65"/>
    </row>
    <row r="90" spans="1:18" ht="31.5" x14ac:dyDescent="0.25">
      <c r="A90" s="3">
        <v>70</v>
      </c>
      <c r="B90" s="1" t="s">
        <v>403</v>
      </c>
      <c r="C90" s="79" t="s">
        <v>178</v>
      </c>
      <c r="D90" s="1" t="s">
        <v>157</v>
      </c>
      <c r="E90" s="1" t="s">
        <v>18</v>
      </c>
      <c r="F90" s="1"/>
      <c r="G90" s="13">
        <f>ROUND(200*40*1.21,-2)</f>
        <v>9700</v>
      </c>
      <c r="H90" s="3" t="s">
        <v>9</v>
      </c>
      <c r="I90" s="1"/>
      <c r="J90" s="1"/>
      <c r="K90" s="4"/>
      <c r="L90" s="5" t="s">
        <v>194</v>
      </c>
      <c r="M90" s="3">
        <v>2023</v>
      </c>
      <c r="N90" s="4">
        <v>2023</v>
      </c>
      <c r="O90" s="5" t="s">
        <v>189</v>
      </c>
      <c r="P90" s="2" t="s">
        <v>124</v>
      </c>
      <c r="Q90" s="2"/>
      <c r="R90" s="65"/>
    </row>
    <row r="91" spans="1:18" ht="31.5" x14ac:dyDescent="0.25">
      <c r="A91" s="3">
        <v>71</v>
      </c>
      <c r="B91" s="1" t="s">
        <v>404</v>
      </c>
      <c r="C91" s="79" t="s">
        <v>179</v>
      </c>
      <c r="D91" s="1" t="s">
        <v>157</v>
      </c>
      <c r="E91" s="1" t="s">
        <v>18</v>
      </c>
      <c r="F91" s="1"/>
      <c r="G91" s="13">
        <v>77000</v>
      </c>
      <c r="H91" s="3" t="s">
        <v>9</v>
      </c>
      <c r="I91" s="1"/>
      <c r="J91" s="1"/>
      <c r="K91" s="4"/>
      <c r="L91" s="5" t="s">
        <v>195</v>
      </c>
      <c r="M91" s="3">
        <v>2025</v>
      </c>
      <c r="N91" s="4">
        <v>2026</v>
      </c>
      <c r="O91" s="5" t="s">
        <v>189</v>
      </c>
      <c r="P91" s="2" t="s">
        <v>26</v>
      </c>
      <c r="Q91" s="2"/>
      <c r="R91" s="65"/>
    </row>
    <row r="92" spans="1:18" ht="47.25" x14ac:dyDescent="0.25">
      <c r="A92" s="3">
        <v>72</v>
      </c>
      <c r="B92" s="1" t="s">
        <v>405</v>
      </c>
      <c r="C92" s="79" t="s">
        <v>160</v>
      </c>
      <c r="D92" s="1" t="s">
        <v>157</v>
      </c>
      <c r="E92" s="1" t="s">
        <v>18</v>
      </c>
      <c r="F92" s="1"/>
      <c r="G92" s="13">
        <v>402000</v>
      </c>
      <c r="H92" s="3" t="s">
        <v>9</v>
      </c>
      <c r="I92" s="1"/>
      <c r="J92" s="1"/>
      <c r="K92" s="4"/>
      <c r="L92" s="5" t="s">
        <v>259</v>
      </c>
      <c r="M92" s="3">
        <v>2026</v>
      </c>
      <c r="N92" s="4">
        <v>2028</v>
      </c>
      <c r="O92" s="5" t="s">
        <v>189</v>
      </c>
      <c r="P92" s="2" t="s">
        <v>26</v>
      </c>
      <c r="Q92" s="2"/>
      <c r="R92" s="65"/>
    </row>
    <row r="93" spans="1:18" ht="47.25" x14ac:dyDescent="0.25">
      <c r="A93" s="3">
        <v>73</v>
      </c>
      <c r="B93" s="1" t="s">
        <v>406</v>
      </c>
      <c r="C93" s="79" t="s">
        <v>161</v>
      </c>
      <c r="D93" s="1" t="s">
        <v>157</v>
      </c>
      <c r="E93" s="1" t="s">
        <v>18</v>
      </c>
      <c r="F93" s="1"/>
      <c r="G93" s="13">
        <f>ROUND(72742.32*1.21*1.05,0)-19</f>
        <v>92400</v>
      </c>
      <c r="H93" s="3" t="s">
        <v>9</v>
      </c>
      <c r="I93" s="1"/>
      <c r="J93" s="1"/>
      <c r="K93" s="4"/>
      <c r="L93" s="5" t="s">
        <v>266</v>
      </c>
      <c r="M93" s="3">
        <v>2023</v>
      </c>
      <c r="N93" s="4">
        <v>2023</v>
      </c>
      <c r="O93" s="5" t="s">
        <v>189</v>
      </c>
      <c r="P93" s="2" t="s">
        <v>124</v>
      </c>
      <c r="Q93" s="2"/>
      <c r="R93" s="65"/>
    </row>
    <row r="94" spans="1:18" ht="31.5" x14ac:dyDescent="0.25">
      <c r="A94" s="3">
        <v>74</v>
      </c>
      <c r="B94" s="1" t="s">
        <v>407</v>
      </c>
      <c r="C94" s="79" t="s">
        <v>162</v>
      </c>
      <c r="D94" s="1" t="s">
        <v>157</v>
      </c>
      <c r="E94" s="1" t="s">
        <v>18</v>
      </c>
      <c r="F94" s="1"/>
      <c r="G94" s="13">
        <f>ROUND(213882.38*1.21*1.05,0)-38</f>
        <v>271700</v>
      </c>
      <c r="H94" s="3" t="s">
        <v>9</v>
      </c>
      <c r="I94" s="1"/>
      <c r="J94" s="1"/>
      <c r="K94" s="4"/>
      <c r="L94" s="5" t="s">
        <v>196</v>
      </c>
      <c r="M94" s="3">
        <v>2023</v>
      </c>
      <c r="N94" s="4">
        <v>2024</v>
      </c>
      <c r="O94" s="5" t="s">
        <v>189</v>
      </c>
      <c r="P94" s="2" t="s">
        <v>124</v>
      </c>
      <c r="Q94" s="2"/>
      <c r="R94" s="65"/>
    </row>
    <row r="95" spans="1:18" x14ac:dyDescent="0.25">
      <c r="A95" s="3">
        <v>75</v>
      </c>
      <c r="B95" s="1" t="s">
        <v>408</v>
      </c>
      <c r="C95" s="79" t="s">
        <v>291</v>
      </c>
      <c r="D95" s="1" t="s">
        <v>157</v>
      </c>
      <c r="E95" s="1" t="s">
        <v>18</v>
      </c>
      <c r="F95" s="1"/>
      <c r="G95" s="13">
        <v>200000</v>
      </c>
      <c r="H95" s="3" t="s">
        <v>9</v>
      </c>
      <c r="I95" s="1"/>
      <c r="J95" s="1"/>
      <c r="K95" s="4"/>
      <c r="L95" s="5" t="s">
        <v>292</v>
      </c>
      <c r="M95" s="3">
        <v>2024</v>
      </c>
      <c r="N95" s="4">
        <v>2025</v>
      </c>
      <c r="O95" s="5" t="s">
        <v>189</v>
      </c>
      <c r="P95" s="2" t="s">
        <v>129</v>
      </c>
      <c r="Q95" s="2"/>
      <c r="R95" s="65"/>
    </row>
    <row r="96" spans="1:18" ht="63" x14ac:dyDescent="0.25">
      <c r="A96" s="3">
        <v>76</v>
      </c>
      <c r="B96" s="1" t="s">
        <v>409</v>
      </c>
      <c r="C96" s="79" t="s">
        <v>163</v>
      </c>
      <c r="D96" s="1" t="s">
        <v>157</v>
      </c>
      <c r="E96" s="1" t="s">
        <v>18</v>
      </c>
      <c r="F96" s="1"/>
      <c r="G96" s="13">
        <v>28000</v>
      </c>
      <c r="H96" s="3" t="s">
        <v>9</v>
      </c>
      <c r="I96" s="1"/>
      <c r="J96" s="1"/>
      <c r="K96" s="4"/>
      <c r="L96" s="5" t="s">
        <v>196</v>
      </c>
      <c r="M96" s="3">
        <v>2025</v>
      </c>
      <c r="N96" s="4">
        <v>2028</v>
      </c>
      <c r="O96" s="5" t="s">
        <v>189</v>
      </c>
      <c r="P96" s="2" t="s">
        <v>26</v>
      </c>
      <c r="Q96" s="2"/>
      <c r="R96" s="65"/>
    </row>
    <row r="97" spans="1:18" ht="47.25" x14ac:dyDescent="0.25">
      <c r="A97" s="3">
        <v>77</v>
      </c>
      <c r="B97" s="1" t="s">
        <v>410</v>
      </c>
      <c r="C97" s="79" t="s">
        <v>232</v>
      </c>
      <c r="D97" s="1" t="s">
        <v>157</v>
      </c>
      <c r="E97" s="1" t="s">
        <v>18</v>
      </c>
      <c r="F97" s="1"/>
      <c r="G97" s="13">
        <v>30000</v>
      </c>
      <c r="H97" s="3" t="s">
        <v>9</v>
      </c>
      <c r="I97" s="1"/>
      <c r="J97" s="1"/>
      <c r="K97" s="4"/>
      <c r="L97" s="5" t="s">
        <v>197</v>
      </c>
      <c r="M97" s="3">
        <v>2025</v>
      </c>
      <c r="N97" s="4">
        <v>2028</v>
      </c>
      <c r="O97" s="5" t="s">
        <v>189</v>
      </c>
      <c r="P97" s="2" t="s">
        <v>26</v>
      </c>
      <c r="Q97" s="2"/>
      <c r="R97" s="65"/>
    </row>
    <row r="98" spans="1:18" ht="47.25" x14ac:dyDescent="0.25">
      <c r="A98" s="3">
        <v>78</v>
      </c>
      <c r="B98" s="1" t="s">
        <v>411</v>
      </c>
      <c r="C98" s="79" t="s">
        <v>515</v>
      </c>
      <c r="D98" s="1" t="s">
        <v>157</v>
      </c>
      <c r="E98" s="1" t="s">
        <v>18</v>
      </c>
      <c r="F98" s="1"/>
      <c r="G98" s="13">
        <v>60500</v>
      </c>
      <c r="H98" s="3" t="s">
        <v>9</v>
      </c>
      <c r="I98" s="1"/>
      <c r="J98" s="1"/>
      <c r="K98" s="4"/>
      <c r="L98" s="5" t="s">
        <v>197</v>
      </c>
      <c r="M98" s="3">
        <v>2025</v>
      </c>
      <c r="N98" s="4">
        <v>2028</v>
      </c>
      <c r="O98" s="5" t="s">
        <v>189</v>
      </c>
      <c r="P98" s="2" t="s">
        <v>26</v>
      </c>
      <c r="Q98" s="2"/>
      <c r="R98" s="65"/>
    </row>
    <row r="99" spans="1:18" ht="31.5" x14ac:dyDescent="0.25">
      <c r="A99" s="3">
        <v>79</v>
      </c>
      <c r="B99" s="1" t="s">
        <v>412</v>
      </c>
      <c r="C99" s="79" t="s">
        <v>264</v>
      </c>
      <c r="D99" s="1" t="s">
        <v>157</v>
      </c>
      <c r="E99" s="1" t="s">
        <v>18</v>
      </c>
      <c r="F99" s="1"/>
      <c r="G99" s="13">
        <v>49000</v>
      </c>
      <c r="H99" s="3" t="s">
        <v>9</v>
      </c>
      <c r="I99" s="1"/>
      <c r="J99" s="1"/>
      <c r="K99" s="4"/>
      <c r="L99" s="5" t="s">
        <v>197</v>
      </c>
      <c r="M99" s="3">
        <v>2025</v>
      </c>
      <c r="N99" s="4">
        <v>2028</v>
      </c>
      <c r="O99" s="5" t="s">
        <v>189</v>
      </c>
      <c r="P99" s="2" t="s">
        <v>26</v>
      </c>
      <c r="Q99" s="2"/>
      <c r="R99" s="65"/>
    </row>
    <row r="100" spans="1:18" ht="31.5" x14ac:dyDescent="0.25">
      <c r="A100" s="3">
        <v>80</v>
      </c>
      <c r="B100" s="1" t="s">
        <v>413</v>
      </c>
      <c r="C100" s="79" t="s">
        <v>164</v>
      </c>
      <c r="D100" s="1" t="s">
        <v>157</v>
      </c>
      <c r="E100" s="1" t="s">
        <v>18</v>
      </c>
      <c r="F100" s="1"/>
      <c r="G100" s="13">
        <f>ROUND(1950*40*1.21,-2)</f>
        <v>94400</v>
      </c>
      <c r="H100" s="3" t="s">
        <v>9</v>
      </c>
      <c r="I100" s="1"/>
      <c r="J100" s="1"/>
      <c r="K100" s="4"/>
      <c r="L100" s="5" t="s">
        <v>199</v>
      </c>
      <c r="M100" s="3">
        <v>2026</v>
      </c>
      <c r="N100" s="4">
        <v>2028</v>
      </c>
      <c r="O100" s="5" t="s">
        <v>189</v>
      </c>
      <c r="P100" s="2" t="s">
        <v>26</v>
      </c>
      <c r="Q100" s="2"/>
      <c r="R100" s="65"/>
    </row>
    <row r="101" spans="1:18" ht="63" x14ac:dyDescent="0.25">
      <c r="A101" s="3">
        <v>81</v>
      </c>
      <c r="B101" s="1" t="s">
        <v>414</v>
      </c>
      <c r="C101" s="79" t="s">
        <v>219</v>
      </c>
      <c r="D101" s="1" t="s">
        <v>157</v>
      </c>
      <c r="E101" s="1" t="s">
        <v>28</v>
      </c>
      <c r="F101" s="1"/>
      <c r="G101" s="13">
        <v>196000</v>
      </c>
      <c r="H101" s="3" t="s">
        <v>9</v>
      </c>
      <c r="I101" s="1"/>
      <c r="K101" s="4"/>
      <c r="L101" s="5" t="s">
        <v>198</v>
      </c>
      <c r="M101" s="3">
        <v>2023</v>
      </c>
      <c r="N101" s="4">
        <v>2024</v>
      </c>
      <c r="O101" s="5" t="s">
        <v>189</v>
      </c>
      <c r="P101" s="2" t="s">
        <v>124</v>
      </c>
      <c r="Q101" s="2"/>
      <c r="R101" s="65"/>
    </row>
    <row r="102" spans="1:18" ht="47.25" x14ac:dyDescent="0.25">
      <c r="A102" s="3">
        <v>82</v>
      </c>
      <c r="B102" s="1" t="s">
        <v>415</v>
      </c>
      <c r="C102" s="79" t="s">
        <v>540</v>
      </c>
      <c r="D102" s="1" t="s">
        <v>157</v>
      </c>
      <c r="E102" s="1" t="s">
        <v>28</v>
      </c>
      <c r="F102" s="1"/>
      <c r="G102" s="13">
        <v>225000</v>
      </c>
      <c r="H102" s="3" t="s">
        <v>9</v>
      </c>
      <c r="I102" s="1"/>
      <c r="J102" s="1" t="s">
        <v>127</v>
      </c>
      <c r="K102" s="4"/>
      <c r="L102" s="5" t="s">
        <v>256</v>
      </c>
      <c r="M102" s="3">
        <v>2023</v>
      </c>
      <c r="N102" s="4">
        <v>2024</v>
      </c>
      <c r="O102" s="5" t="s">
        <v>189</v>
      </c>
      <c r="P102" s="2" t="s">
        <v>129</v>
      </c>
      <c r="Q102" s="2"/>
      <c r="R102" s="65"/>
    </row>
    <row r="103" spans="1:18" ht="60.75" customHeight="1" x14ac:dyDescent="0.25">
      <c r="A103" s="3">
        <v>83</v>
      </c>
      <c r="B103" s="1" t="s">
        <v>416</v>
      </c>
      <c r="C103" s="79" t="s">
        <v>165</v>
      </c>
      <c r="D103" s="1" t="s">
        <v>157</v>
      </c>
      <c r="E103" s="1" t="s">
        <v>28</v>
      </c>
      <c r="F103" s="1"/>
      <c r="G103" s="13">
        <v>45000</v>
      </c>
      <c r="H103" s="3" t="s">
        <v>9</v>
      </c>
      <c r="I103" s="1"/>
      <c r="J103" s="1"/>
      <c r="K103" s="4"/>
      <c r="L103" s="5" t="s">
        <v>200</v>
      </c>
      <c r="M103" s="3">
        <v>2023</v>
      </c>
      <c r="N103" s="4">
        <v>2028</v>
      </c>
      <c r="O103" s="5" t="s">
        <v>189</v>
      </c>
      <c r="P103" s="2" t="s">
        <v>129</v>
      </c>
      <c r="Q103" s="2"/>
      <c r="R103" s="65"/>
    </row>
    <row r="104" spans="1:18" ht="31.5" x14ac:dyDescent="0.25">
      <c r="A104" s="3">
        <v>84</v>
      </c>
      <c r="B104" s="1" t="s">
        <v>417</v>
      </c>
      <c r="C104" s="79" t="s">
        <v>233</v>
      </c>
      <c r="D104" s="1" t="s">
        <v>157</v>
      </c>
      <c r="E104" s="1" t="s">
        <v>18</v>
      </c>
      <c r="F104" s="1"/>
      <c r="G104" s="13">
        <f>ROUND((330000+1815)*1.1,-2)</f>
        <v>365000</v>
      </c>
      <c r="H104" s="3" t="s">
        <v>9</v>
      </c>
      <c r="I104" s="1"/>
      <c r="J104" s="1"/>
      <c r="K104" s="4"/>
      <c r="L104" s="5" t="s">
        <v>541</v>
      </c>
      <c r="M104" s="3">
        <v>2026</v>
      </c>
      <c r="N104" s="4">
        <v>2028</v>
      </c>
      <c r="O104" s="5" t="s">
        <v>189</v>
      </c>
      <c r="P104" s="2" t="s">
        <v>26</v>
      </c>
      <c r="Q104" s="2"/>
      <c r="R104" s="65"/>
    </row>
    <row r="105" spans="1:18" ht="47.25" x14ac:dyDescent="0.25">
      <c r="A105" s="3">
        <v>85</v>
      </c>
      <c r="B105" s="1" t="s">
        <v>418</v>
      </c>
      <c r="C105" s="79" t="s">
        <v>235</v>
      </c>
      <c r="D105" s="1" t="s">
        <v>157</v>
      </c>
      <c r="E105" s="1" t="s">
        <v>28</v>
      </c>
      <c r="F105" s="1"/>
      <c r="G105" s="13">
        <v>44000</v>
      </c>
      <c r="H105" s="3" t="s">
        <v>9</v>
      </c>
      <c r="I105" s="1"/>
      <c r="J105" s="1"/>
      <c r="K105" s="4"/>
      <c r="L105" s="5" t="s">
        <v>234</v>
      </c>
      <c r="M105" s="3">
        <v>2025</v>
      </c>
      <c r="N105" s="4">
        <v>2028</v>
      </c>
      <c r="O105" s="5" t="s">
        <v>189</v>
      </c>
      <c r="P105" s="2" t="s">
        <v>26</v>
      </c>
      <c r="Q105" s="2"/>
      <c r="R105" s="65"/>
    </row>
    <row r="106" spans="1:18" ht="31.5" x14ac:dyDescent="0.25">
      <c r="A106" s="3">
        <v>86</v>
      </c>
      <c r="B106" s="1" t="s">
        <v>419</v>
      </c>
      <c r="C106" s="79" t="s">
        <v>260</v>
      </c>
      <c r="D106" s="1" t="s">
        <v>157</v>
      </c>
      <c r="E106" s="1" t="s">
        <v>28</v>
      </c>
      <c r="F106" s="1"/>
      <c r="G106" s="13">
        <v>295000</v>
      </c>
      <c r="H106" s="3" t="s">
        <v>9</v>
      </c>
      <c r="I106" s="1" t="s">
        <v>19</v>
      </c>
      <c r="J106" s="1" t="s">
        <v>127</v>
      </c>
      <c r="K106" s="4"/>
      <c r="L106" s="5" t="s">
        <v>261</v>
      </c>
      <c r="M106" s="3">
        <v>2025</v>
      </c>
      <c r="N106" s="4">
        <v>2028</v>
      </c>
      <c r="O106" s="5" t="s">
        <v>189</v>
      </c>
      <c r="P106" s="2" t="s">
        <v>26</v>
      </c>
      <c r="Q106" s="2"/>
      <c r="R106" s="65"/>
    </row>
    <row r="107" spans="1:18" ht="63" x14ac:dyDescent="0.25">
      <c r="A107" s="3">
        <v>87</v>
      </c>
      <c r="B107" s="1" t="s">
        <v>420</v>
      </c>
      <c r="C107" s="79" t="s">
        <v>524</v>
      </c>
      <c r="D107" s="1" t="s">
        <v>157</v>
      </c>
      <c r="E107" s="1" t="s">
        <v>21</v>
      </c>
      <c r="F107" s="1"/>
      <c r="G107" s="13">
        <v>28000</v>
      </c>
      <c r="H107" s="3" t="s">
        <v>9</v>
      </c>
      <c r="I107" s="1"/>
      <c r="J107" s="1"/>
      <c r="K107" s="4"/>
      <c r="L107" s="5" t="s">
        <v>525</v>
      </c>
      <c r="M107" s="3">
        <v>2023</v>
      </c>
      <c r="N107" s="4">
        <v>2024</v>
      </c>
      <c r="O107" s="5" t="s">
        <v>189</v>
      </c>
      <c r="P107" s="2" t="s">
        <v>129</v>
      </c>
      <c r="Q107" s="2"/>
      <c r="R107" s="65"/>
    </row>
    <row r="108" spans="1:18" ht="63" x14ac:dyDescent="0.25">
      <c r="A108" s="3">
        <v>88</v>
      </c>
      <c r="B108" s="1" t="s">
        <v>421</v>
      </c>
      <c r="C108" s="79" t="s">
        <v>526</v>
      </c>
      <c r="D108" s="1" t="s">
        <v>157</v>
      </c>
      <c r="E108" s="1" t="s">
        <v>21</v>
      </c>
      <c r="F108" s="1"/>
      <c r="G108" s="13">
        <v>400000</v>
      </c>
      <c r="H108" s="3" t="s">
        <v>9</v>
      </c>
      <c r="I108" s="1"/>
      <c r="J108" s="1" t="s">
        <v>127</v>
      </c>
      <c r="K108" s="4"/>
      <c r="L108" s="5" t="s">
        <v>527</v>
      </c>
      <c r="M108" s="3">
        <v>2024</v>
      </c>
      <c r="N108" s="4">
        <v>2026</v>
      </c>
      <c r="O108" s="5" t="s">
        <v>189</v>
      </c>
      <c r="P108" s="2" t="s">
        <v>129</v>
      </c>
      <c r="Q108" s="2"/>
      <c r="R108" s="65"/>
    </row>
    <row r="109" spans="1:18" ht="65.25" customHeight="1" x14ac:dyDescent="0.25">
      <c r="A109" s="3">
        <v>89</v>
      </c>
      <c r="B109" s="1" t="s">
        <v>422</v>
      </c>
      <c r="C109" s="79" t="s">
        <v>166</v>
      </c>
      <c r="D109" s="1" t="s">
        <v>157</v>
      </c>
      <c r="E109" s="1" t="s">
        <v>28</v>
      </c>
      <c r="F109" s="1"/>
      <c r="G109" s="13">
        <f>1000*6*12</f>
        <v>72000</v>
      </c>
      <c r="H109" s="3" t="s">
        <v>9</v>
      </c>
      <c r="I109" s="1"/>
      <c r="J109" s="1"/>
      <c r="K109" s="4"/>
      <c r="L109" s="5" t="s">
        <v>202</v>
      </c>
      <c r="M109" s="3">
        <v>2025</v>
      </c>
      <c r="N109" s="4">
        <v>2028</v>
      </c>
      <c r="O109" s="5" t="s">
        <v>189</v>
      </c>
      <c r="P109" s="2" t="s">
        <v>26</v>
      </c>
      <c r="Q109" s="2"/>
      <c r="R109" s="65"/>
    </row>
    <row r="110" spans="1:18" ht="31.5" x14ac:dyDescent="0.25">
      <c r="A110" s="3">
        <v>90</v>
      </c>
      <c r="B110" s="1" t="s">
        <v>423</v>
      </c>
      <c r="C110" s="79" t="s">
        <v>167</v>
      </c>
      <c r="D110" s="1" t="s">
        <v>157</v>
      </c>
      <c r="E110" s="1" t="s">
        <v>101</v>
      </c>
      <c r="F110" s="1"/>
      <c r="G110" s="13">
        <v>35000</v>
      </c>
      <c r="H110" s="3" t="s">
        <v>9</v>
      </c>
      <c r="I110" s="1"/>
      <c r="J110" s="1"/>
      <c r="K110" s="4"/>
      <c r="L110" s="5" t="s">
        <v>201</v>
      </c>
      <c r="M110" s="3">
        <v>2024</v>
      </c>
      <c r="N110" s="4">
        <v>2028</v>
      </c>
      <c r="O110" s="5" t="s">
        <v>189</v>
      </c>
      <c r="P110" s="2" t="s">
        <v>288</v>
      </c>
      <c r="Q110" s="2"/>
      <c r="R110" s="65"/>
    </row>
    <row r="111" spans="1:18" ht="31.5" x14ac:dyDescent="0.25">
      <c r="A111" s="3">
        <v>91</v>
      </c>
      <c r="B111" s="1" t="s">
        <v>424</v>
      </c>
      <c r="C111" s="79" t="s">
        <v>221</v>
      </c>
      <c r="D111" s="1" t="s">
        <v>157</v>
      </c>
      <c r="E111" s="1" t="s">
        <v>28</v>
      </c>
      <c r="F111" s="1"/>
      <c r="G111" s="13">
        <f>1150*6*18</f>
        <v>124200</v>
      </c>
      <c r="H111" s="3" t="s">
        <v>9</v>
      </c>
      <c r="I111" s="1"/>
      <c r="J111" s="1"/>
      <c r="K111" s="4"/>
      <c r="L111" s="5" t="s">
        <v>220</v>
      </c>
      <c r="M111" s="3">
        <v>2025</v>
      </c>
      <c r="N111" s="4">
        <v>2028</v>
      </c>
      <c r="O111" s="5" t="s">
        <v>189</v>
      </c>
      <c r="P111" s="2" t="s">
        <v>26</v>
      </c>
      <c r="Q111" s="2"/>
      <c r="R111" s="65"/>
    </row>
    <row r="112" spans="1:18" ht="31.5" x14ac:dyDescent="0.25">
      <c r="A112" s="3">
        <v>92</v>
      </c>
      <c r="B112" s="1" t="s">
        <v>425</v>
      </c>
      <c r="C112" s="79" t="s">
        <v>263</v>
      </c>
      <c r="D112" s="1" t="s">
        <v>157</v>
      </c>
      <c r="E112" s="1" t="s">
        <v>101</v>
      </c>
      <c r="F112" s="1"/>
      <c r="G112" s="13">
        <v>468000</v>
      </c>
      <c r="H112" s="3" t="s">
        <v>9</v>
      </c>
      <c r="I112" s="1"/>
      <c r="J112" s="1"/>
      <c r="K112" s="4"/>
      <c r="L112" s="5" t="s">
        <v>535</v>
      </c>
      <c r="M112" s="3">
        <v>2025</v>
      </c>
      <c r="N112" s="4">
        <v>2028</v>
      </c>
      <c r="O112" s="5" t="s">
        <v>189</v>
      </c>
      <c r="P112" s="2" t="s">
        <v>26</v>
      </c>
      <c r="Q112" s="2"/>
      <c r="R112" s="65"/>
    </row>
    <row r="113" spans="1:18" x14ac:dyDescent="0.25">
      <c r="A113" s="3">
        <v>93</v>
      </c>
      <c r="B113" s="1" t="s">
        <v>426</v>
      </c>
      <c r="C113" s="79" t="s">
        <v>168</v>
      </c>
      <c r="D113" s="1" t="s">
        <v>157</v>
      </c>
      <c r="E113" s="1" t="s">
        <v>21</v>
      </c>
      <c r="F113" s="1"/>
      <c r="G113" s="13">
        <v>47100</v>
      </c>
      <c r="H113" s="3" t="s">
        <v>9</v>
      </c>
      <c r="I113" s="1"/>
      <c r="J113" s="1"/>
      <c r="K113" s="4"/>
      <c r="L113" s="5" t="s">
        <v>199</v>
      </c>
      <c r="M113" s="3">
        <v>2025</v>
      </c>
      <c r="N113" s="4">
        <v>2028</v>
      </c>
      <c r="O113" s="5" t="s">
        <v>189</v>
      </c>
      <c r="P113" s="2" t="s">
        <v>26</v>
      </c>
      <c r="Q113" s="2"/>
      <c r="R113" s="65"/>
    </row>
    <row r="114" spans="1:18" ht="31.5" x14ac:dyDescent="0.25">
      <c r="A114" s="3">
        <v>94</v>
      </c>
      <c r="B114" s="1" t="s">
        <v>427</v>
      </c>
      <c r="C114" s="79" t="s">
        <v>223</v>
      </c>
      <c r="D114" s="1" t="s">
        <v>157</v>
      </c>
      <c r="E114" s="1" t="s">
        <v>28</v>
      </c>
      <c r="F114" s="1"/>
      <c r="G114" s="13">
        <v>40000</v>
      </c>
      <c r="H114" s="3" t="s">
        <v>9</v>
      </c>
      <c r="I114" s="1"/>
      <c r="J114" s="1"/>
      <c r="K114" s="4"/>
      <c r="L114" s="5" t="s">
        <v>222</v>
      </c>
      <c r="M114" s="3">
        <v>2025</v>
      </c>
      <c r="N114" s="4">
        <v>2028</v>
      </c>
      <c r="O114" s="5" t="s">
        <v>189</v>
      </c>
      <c r="P114" s="2" t="s">
        <v>26</v>
      </c>
      <c r="Q114" s="2"/>
      <c r="R114" s="65"/>
    </row>
    <row r="115" spans="1:18" ht="31.5" x14ac:dyDescent="0.25">
      <c r="A115" s="3">
        <v>95</v>
      </c>
      <c r="B115" s="1" t="s">
        <v>428</v>
      </c>
      <c r="C115" s="79" t="s">
        <v>169</v>
      </c>
      <c r="D115" s="1" t="s">
        <v>157</v>
      </c>
      <c r="E115" s="1" t="s">
        <v>28</v>
      </c>
      <c r="F115" s="1"/>
      <c r="G115" s="13">
        <v>130000</v>
      </c>
      <c r="H115" s="3" t="s">
        <v>9</v>
      </c>
      <c r="I115" s="1"/>
      <c r="J115" s="1"/>
      <c r="K115" s="4"/>
      <c r="L115" s="5" t="s">
        <v>198</v>
      </c>
      <c r="M115" s="3">
        <v>2025</v>
      </c>
      <c r="N115" s="4">
        <v>2028</v>
      </c>
      <c r="O115" s="5" t="s">
        <v>189</v>
      </c>
      <c r="P115" s="2" t="s">
        <v>26</v>
      </c>
      <c r="Q115" s="2"/>
      <c r="R115" s="65"/>
    </row>
    <row r="116" spans="1:18" ht="31.5" x14ac:dyDescent="0.25">
      <c r="A116" s="3">
        <v>96</v>
      </c>
      <c r="B116" s="1" t="s">
        <v>429</v>
      </c>
      <c r="C116" s="79" t="s">
        <v>170</v>
      </c>
      <c r="D116" s="1" t="s">
        <v>157</v>
      </c>
      <c r="E116" s="1" t="s">
        <v>28</v>
      </c>
      <c r="F116" s="1"/>
      <c r="G116" s="13">
        <v>605000</v>
      </c>
      <c r="H116" s="3" t="s">
        <v>9</v>
      </c>
      <c r="I116" s="1"/>
      <c r="J116" s="1"/>
      <c r="K116" s="4"/>
      <c r="L116" s="5" t="s">
        <v>203</v>
      </c>
      <c r="M116" s="3">
        <v>2026</v>
      </c>
      <c r="N116" s="4">
        <v>2028</v>
      </c>
      <c r="O116" s="5" t="s">
        <v>189</v>
      </c>
      <c r="P116" s="2" t="s">
        <v>26</v>
      </c>
      <c r="Q116" s="2"/>
      <c r="R116" s="65"/>
    </row>
    <row r="117" spans="1:18" ht="31.5" x14ac:dyDescent="0.25">
      <c r="A117" s="3">
        <v>97</v>
      </c>
      <c r="B117" s="1" t="s">
        <v>430</v>
      </c>
      <c r="C117" s="79" t="s">
        <v>225</v>
      </c>
      <c r="D117" s="1" t="s">
        <v>157</v>
      </c>
      <c r="E117" s="1" t="s">
        <v>28</v>
      </c>
      <c r="F117" s="1"/>
      <c r="G117" s="13">
        <v>2400000</v>
      </c>
      <c r="H117" s="3" t="s">
        <v>9</v>
      </c>
      <c r="I117" s="1"/>
      <c r="J117" s="1"/>
      <c r="K117" s="4"/>
      <c r="L117" s="5" t="s">
        <v>224</v>
      </c>
      <c r="M117" s="3">
        <v>2026</v>
      </c>
      <c r="N117" s="4">
        <v>2028</v>
      </c>
      <c r="O117" s="5" t="s">
        <v>189</v>
      </c>
      <c r="P117" s="2" t="s">
        <v>26</v>
      </c>
      <c r="Q117" s="2"/>
      <c r="R117" s="65"/>
    </row>
    <row r="118" spans="1:18" ht="47.25" x14ac:dyDescent="0.25">
      <c r="A118" s="3">
        <v>98</v>
      </c>
      <c r="B118" s="1" t="s">
        <v>431</v>
      </c>
      <c r="C118" s="79" t="s">
        <v>519</v>
      </c>
      <c r="D118" s="1" t="s">
        <v>157</v>
      </c>
      <c r="E118" s="1" t="s">
        <v>21</v>
      </c>
      <c r="F118" s="1"/>
      <c r="G118" s="13">
        <v>265000</v>
      </c>
      <c r="H118" s="3" t="s">
        <v>9</v>
      </c>
      <c r="I118" s="1"/>
      <c r="J118" s="1"/>
      <c r="K118" s="4"/>
      <c r="L118" s="5" t="s">
        <v>204</v>
      </c>
      <c r="M118" s="3">
        <v>2025</v>
      </c>
      <c r="N118" s="4">
        <v>2028</v>
      </c>
      <c r="O118" s="5" t="s">
        <v>189</v>
      </c>
      <c r="P118" s="2" t="s">
        <v>26</v>
      </c>
      <c r="Q118" s="2"/>
      <c r="R118" s="65"/>
    </row>
    <row r="119" spans="1:18" ht="47.25" x14ac:dyDescent="0.25">
      <c r="A119" s="3">
        <v>99</v>
      </c>
      <c r="B119" s="1" t="s">
        <v>432</v>
      </c>
      <c r="C119" s="79" t="s">
        <v>171</v>
      </c>
      <c r="D119" s="1" t="s">
        <v>157</v>
      </c>
      <c r="E119" s="1" t="s">
        <v>101</v>
      </c>
      <c r="F119" s="1"/>
      <c r="G119" s="13">
        <v>206000</v>
      </c>
      <c r="H119" s="3" t="s">
        <v>9</v>
      </c>
      <c r="I119" s="1"/>
      <c r="J119" s="1"/>
      <c r="K119" s="4"/>
      <c r="L119" s="5" t="s">
        <v>205</v>
      </c>
      <c r="M119" s="3">
        <v>2025</v>
      </c>
      <c r="N119" s="4">
        <v>2028</v>
      </c>
      <c r="O119" s="5" t="s">
        <v>189</v>
      </c>
      <c r="P119" s="2" t="s">
        <v>26</v>
      </c>
      <c r="Q119" s="2"/>
      <c r="R119" s="65"/>
    </row>
    <row r="120" spans="1:18" ht="47.25" x14ac:dyDescent="0.25">
      <c r="A120" s="3">
        <v>100</v>
      </c>
      <c r="B120" s="1" t="s">
        <v>433</v>
      </c>
      <c r="C120" s="79" t="s">
        <v>516</v>
      </c>
      <c r="D120" s="1" t="s">
        <v>157</v>
      </c>
      <c r="E120" s="1" t="s">
        <v>101</v>
      </c>
      <c r="F120" s="1"/>
      <c r="G120" s="13">
        <v>290000</v>
      </c>
      <c r="H120" s="3" t="s">
        <v>9</v>
      </c>
      <c r="I120" s="1"/>
      <c r="J120" s="1"/>
      <c r="K120" s="4"/>
      <c r="L120" s="5" t="s">
        <v>206</v>
      </c>
      <c r="M120" s="3">
        <v>2024</v>
      </c>
      <c r="N120" s="4">
        <v>2028</v>
      </c>
      <c r="O120" s="5" t="s">
        <v>189</v>
      </c>
      <c r="P120" s="2" t="s">
        <v>288</v>
      </c>
      <c r="Q120" s="2"/>
      <c r="R120" s="65"/>
    </row>
    <row r="121" spans="1:18" ht="31.5" x14ac:dyDescent="0.25">
      <c r="A121" s="3">
        <v>101</v>
      </c>
      <c r="B121" s="1" t="s">
        <v>434</v>
      </c>
      <c r="C121" s="79" t="s">
        <v>174</v>
      </c>
      <c r="D121" s="1" t="s">
        <v>157</v>
      </c>
      <c r="E121" s="1" t="s">
        <v>18</v>
      </c>
      <c r="F121" s="1"/>
      <c r="G121" s="13">
        <v>165000</v>
      </c>
      <c r="H121" s="3" t="s">
        <v>9</v>
      </c>
      <c r="I121" s="1"/>
      <c r="J121" s="1"/>
      <c r="K121" s="4"/>
      <c r="L121" s="5" t="s">
        <v>205</v>
      </c>
      <c r="M121" s="3">
        <v>2023</v>
      </c>
      <c r="N121" s="4">
        <v>2028</v>
      </c>
      <c r="O121" s="5" t="s">
        <v>189</v>
      </c>
      <c r="P121" s="2" t="s">
        <v>26</v>
      </c>
      <c r="Q121" s="2"/>
      <c r="R121" s="65"/>
    </row>
    <row r="122" spans="1:18" ht="47.25" x14ac:dyDescent="0.25">
      <c r="A122" s="3">
        <v>102</v>
      </c>
      <c r="B122" s="1" t="s">
        <v>435</v>
      </c>
      <c r="C122" s="79" t="s">
        <v>253</v>
      </c>
      <c r="D122" s="1" t="s">
        <v>157</v>
      </c>
      <c r="E122" s="1" t="s">
        <v>18</v>
      </c>
      <c r="F122" s="1"/>
      <c r="G122" s="13" t="s">
        <v>254</v>
      </c>
      <c r="H122" s="3" t="s">
        <v>9</v>
      </c>
      <c r="I122" s="1"/>
      <c r="J122" s="1" t="s">
        <v>127</v>
      </c>
      <c r="K122" s="4"/>
      <c r="L122" s="5" t="s">
        <v>255</v>
      </c>
      <c r="M122" s="3">
        <v>2024</v>
      </c>
      <c r="N122" s="4">
        <v>2028</v>
      </c>
      <c r="O122" s="5" t="s">
        <v>511</v>
      </c>
      <c r="P122" s="2" t="s">
        <v>26</v>
      </c>
      <c r="Q122" s="2"/>
      <c r="R122" s="65"/>
    </row>
    <row r="123" spans="1:18" ht="31.5" x14ac:dyDescent="0.25">
      <c r="A123" s="3">
        <v>103</v>
      </c>
      <c r="B123" s="114" t="s">
        <v>538</v>
      </c>
      <c r="C123" s="79" t="s">
        <v>99</v>
      </c>
      <c r="D123" s="1" t="s">
        <v>100</v>
      </c>
      <c r="E123" s="1" t="s">
        <v>101</v>
      </c>
      <c r="F123" s="1"/>
      <c r="G123" s="13">
        <v>2000000</v>
      </c>
      <c r="H123" s="3" t="s">
        <v>9</v>
      </c>
      <c r="I123" s="1"/>
      <c r="J123" s="1" t="s">
        <v>127</v>
      </c>
      <c r="K123" s="4"/>
      <c r="L123" s="5" t="s">
        <v>236</v>
      </c>
      <c r="M123" s="3">
        <v>2023</v>
      </c>
      <c r="N123" s="4">
        <v>2026</v>
      </c>
      <c r="O123" s="5" t="s">
        <v>512</v>
      </c>
      <c r="P123" s="2" t="s">
        <v>23</v>
      </c>
      <c r="Q123" s="2"/>
      <c r="R123" s="65"/>
    </row>
    <row r="124" spans="1:18" ht="78.75" x14ac:dyDescent="0.25">
      <c r="A124" s="3">
        <v>104</v>
      </c>
      <c r="B124" s="1" t="s">
        <v>373</v>
      </c>
      <c r="C124" s="79" t="s">
        <v>520</v>
      </c>
      <c r="D124" s="1" t="s">
        <v>285</v>
      </c>
      <c r="E124" s="1" t="s">
        <v>21</v>
      </c>
      <c r="F124" s="1"/>
      <c r="G124" s="13">
        <v>70000</v>
      </c>
      <c r="H124" s="3" t="s">
        <v>9</v>
      </c>
      <c r="I124" s="1"/>
      <c r="J124" s="1"/>
      <c r="K124" s="4"/>
      <c r="L124" s="5" t="s">
        <v>522</v>
      </c>
      <c r="M124" s="3">
        <v>2023</v>
      </c>
      <c r="N124" s="4">
        <v>2024</v>
      </c>
      <c r="O124" s="5" t="s">
        <v>189</v>
      </c>
      <c r="P124" s="2" t="s">
        <v>129</v>
      </c>
      <c r="Q124" s="2"/>
      <c r="R124" s="65"/>
    </row>
    <row r="125" spans="1:18" ht="31.5" x14ac:dyDescent="0.25">
      <c r="A125" s="3">
        <v>105</v>
      </c>
      <c r="B125" s="1" t="s">
        <v>345</v>
      </c>
      <c r="C125" s="79" t="s">
        <v>172</v>
      </c>
      <c r="D125" s="1" t="s">
        <v>285</v>
      </c>
      <c r="E125" s="1" t="s">
        <v>180</v>
      </c>
      <c r="F125" s="1"/>
      <c r="G125" s="13">
        <v>210000</v>
      </c>
      <c r="H125" s="3" t="s">
        <v>9</v>
      </c>
      <c r="I125" s="1"/>
      <c r="J125" s="1" t="s">
        <v>127</v>
      </c>
      <c r="K125" s="4"/>
      <c r="L125" s="5" t="s">
        <v>206</v>
      </c>
      <c r="M125" s="3">
        <v>2023</v>
      </c>
      <c r="N125" s="4">
        <v>2024</v>
      </c>
      <c r="O125" s="5" t="s">
        <v>189</v>
      </c>
      <c r="P125" s="2" t="s">
        <v>129</v>
      </c>
      <c r="Q125" s="2"/>
      <c r="R125" s="65"/>
    </row>
    <row r="126" spans="1:18" ht="31.5" x14ac:dyDescent="0.25">
      <c r="A126" s="3">
        <v>106</v>
      </c>
      <c r="B126" s="114" t="s">
        <v>436</v>
      </c>
      <c r="C126" s="79" t="s">
        <v>173</v>
      </c>
      <c r="D126" s="1" t="s">
        <v>285</v>
      </c>
      <c r="E126" s="1" t="s">
        <v>28</v>
      </c>
      <c r="F126" s="1"/>
      <c r="G126" s="13">
        <v>255000</v>
      </c>
      <c r="H126" s="3" t="s">
        <v>9</v>
      </c>
      <c r="I126" s="1"/>
      <c r="J126" s="1" t="s">
        <v>127</v>
      </c>
      <c r="K126" s="4"/>
      <c r="L126" s="5" t="s">
        <v>206</v>
      </c>
      <c r="M126" s="3">
        <v>2023</v>
      </c>
      <c r="N126" s="4">
        <v>2024</v>
      </c>
      <c r="O126" s="5" t="s">
        <v>189</v>
      </c>
      <c r="P126" s="2" t="s">
        <v>129</v>
      </c>
      <c r="Q126" s="2"/>
      <c r="R126" s="65"/>
    </row>
    <row r="127" spans="1:18" ht="63" x14ac:dyDescent="0.25">
      <c r="A127" s="3">
        <v>107</v>
      </c>
      <c r="B127" s="114" t="s">
        <v>437</v>
      </c>
      <c r="C127" s="79" t="s">
        <v>269</v>
      </c>
      <c r="D127" s="1" t="s">
        <v>285</v>
      </c>
      <c r="E127" s="1" t="s">
        <v>180</v>
      </c>
      <c r="F127" s="1"/>
      <c r="G127" s="13">
        <v>230000</v>
      </c>
      <c r="H127" s="3" t="s">
        <v>9</v>
      </c>
      <c r="I127" s="1"/>
      <c r="J127" s="1" t="s">
        <v>127</v>
      </c>
      <c r="K127" s="4"/>
      <c r="L127" s="5" t="s">
        <v>270</v>
      </c>
      <c r="M127" s="3">
        <v>2027</v>
      </c>
      <c r="N127" s="4">
        <v>2028</v>
      </c>
      <c r="O127" s="5" t="s">
        <v>189</v>
      </c>
      <c r="P127" s="2" t="s">
        <v>26</v>
      </c>
      <c r="Q127" s="2"/>
      <c r="R127" s="65"/>
    </row>
    <row r="128" spans="1:18" ht="78.75" x14ac:dyDescent="0.25">
      <c r="A128" s="3">
        <v>108</v>
      </c>
      <c r="B128" s="114" t="s">
        <v>438</v>
      </c>
      <c r="C128" s="79" t="s">
        <v>267</v>
      </c>
      <c r="D128" s="1" t="s">
        <v>285</v>
      </c>
      <c r="E128" s="1" t="s">
        <v>28</v>
      </c>
      <c r="F128" s="1"/>
      <c r="G128" s="13">
        <v>134000</v>
      </c>
      <c r="H128" s="3" t="s">
        <v>9</v>
      </c>
      <c r="I128" s="1"/>
      <c r="J128" s="1"/>
      <c r="K128" s="4"/>
      <c r="L128" s="5" t="s">
        <v>268</v>
      </c>
      <c r="M128" s="3">
        <v>2023</v>
      </c>
      <c r="N128" s="4">
        <v>2024</v>
      </c>
      <c r="O128" s="5" t="s">
        <v>189</v>
      </c>
      <c r="P128" s="2" t="s">
        <v>124</v>
      </c>
      <c r="Q128" s="2"/>
      <c r="R128" s="65"/>
    </row>
    <row r="129" spans="1:18" ht="47.25" x14ac:dyDescent="0.25">
      <c r="A129" s="3">
        <v>109</v>
      </c>
      <c r="B129" s="114" t="s">
        <v>439</v>
      </c>
      <c r="C129" s="79" t="s">
        <v>517</v>
      </c>
      <c r="D129" s="1" t="s">
        <v>285</v>
      </c>
      <c r="E129" s="1" t="s">
        <v>28</v>
      </c>
      <c r="F129" s="1"/>
      <c r="G129" s="13">
        <v>25000</v>
      </c>
      <c r="H129" s="3" t="s">
        <v>9</v>
      </c>
      <c r="I129" s="1"/>
      <c r="J129" s="1"/>
      <c r="K129" s="4"/>
      <c r="L129" s="5" t="s">
        <v>301</v>
      </c>
      <c r="M129" s="3">
        <v>2024</v>
      </c>
      <c r="N129" s="4">
        <v>2025</v>
      </c>
      <c r="O129" s="5" t="s">
        <v>189</v>
      </c>
      <c r="P129" s="2" t="s">
        <v>129</v>
      </c>
      <c r="Q129" s="2"/>
      <c r="R129" s="65"/>
    </row>
    <row r="130" spans="1:18" ht="54" customHeight="1" x14ac:dyDescent="0.25">
      <c r="A130" s="3">
        <v>110</v>
      </c>
      <c r="B130" s="114" t="s">
        <v>440</v>
      </c>
      <c r="C130" s="79" t="s">
        <v>537</v>
      </c>
      <c r="D130" s="1" t="s">
        <v>285</v>
      </c>
      <c r="E130" s="1" t="s">
        <v>28</v>
      </c>
      <c r="F130" s="1"/>
      <c r="G130" s="13">
        <v>14000</v>
      </c>
      <c r="H130" s="3" t="s">
        <v>9</v>
      </c>
      <c r="I130" s="1"/>
      <c r="J130" s="1"/>
      <c r="K130" s="4"/>
      <c r="L130" s="5" t="s">
        <v>301</v>
      </c>
      <c r="M130" s="3">
        <v>2024</v>
      </c>
      <c r="N130" s="4">
        <v>2025</v>
      </c>
      <c r="O130" s="5" t="s">
        <v>189</v>
      </c>
      <c r="P130" s="2" t="s">
        <v>129</v>
      </c>
      <c r="Q130" s="2"/>
      <c r="R130" s="65"/>
    </row>
    <row r="131" spans="1:18" ht="31.5" x14ac:dyDescent="0.25">
      <c r="A131" s="3">
        <v>111</v>
      </c>
      <c r="B131" s="114" t="s">
        <v>441</v>
      </c>
      <c r="C131" s="79" t="s">
        <v>518</v>
      </c>
      <c r="D131" s="1" t="s">
        <v>285</v>
      </c>
      <c r="E131" s="1" t="s">
        <v>28</v>
      </c>
      <c r="F131" s="1"/>
      <c r="G131" s="13">
        <v>12000</v>
      </c>
      <c r="H131" s="3" t="s">
        <v>9</v>
      </c>
      <c r="I131" s="1"/>
      <c r="J131" s="1"/>
      <c r="K131" s="4"/>
      <c r="L131" s="5" t="s">
        <v>301</v>
      </c>
      <c r="M131" s="3">
        <v>2024</v>
      </c>
      <c r="N131" s="4">
        <v>2025</v>
      </c>
      <c r="O131" s="5" t="s">
        <v>189</v>
      </c>
      <c r="P131" s="2" t="s">
        <v>129</v>
      </c>
      <c r="Q131" s="2"/>
      <c r="R131" s="65"/>
    </row>
    <row r="132" spans="1:18" ht="47.25" x14ac:dyDescent="0.25">
      <c r="A132" s="3">
        <v>112</v>
      </c>
      <c r="B132" s="114" t="s">
        <v>536</v>
      </c>
      <c r="C132" s="79" t="s">
        <v>302</v>
      </c>
      <c r="D132" s="1" t="s">
        <v>285</v>
      </c>
      <c r="E132" s="1" t="s">
        <v>18</v>
      </c>
      <c r="F132" s="1"/>
      <c r="G132" s="13">
        <v>18000</v>
      </c>
      <c r="H132" s="3" t="s">
        <v>9</v>
      </c>
      <c r="I132" s="1"/>
      <c r="J132" s="1"/>
      <c r="K132" s="4"/>
      <c r="L132" s="5" t="s">
        <v>303</v>
      </c>
      <c r="M132" s="3">
        <v>2023</v>
      </c>
      <c r="N132" s="4">
        <v>2024</v>
      </c>
      <c r="O132" s="5" t="s">
        <v>189</v>
      </c>
      <c r="P132" s="2" t="s">
        <v>129</v>
      </c>
      <c r="Q132" s="2"/>
      <c r="R132" s="65"/>
    </row>
    <row r="133" spans="1:18" ht="62.25" customHeight="1" x14ac:dyDescent="0.25">
      <c r="A133" s="3">
        <v>113</v>
      </c>
      <c r="B133" s="1" t="s">
        <v>374</v>
      </c>
      <c r="C133" s="79" t="s">
        <v>93</v>
      </c>
      <c r="D133" s="1" t="s">
        <v>103</v>
      </c>
      <c r="E133" s="1" t="s">
        <v>18</v>
      </c>
      <c r="F133" s="1"/>
      <c r="G133" s="13">
        <v>180000</v>
      </c>
      <c r="H133" s="3" t="s">
        <v>9</v>
      </c>
      <c r="I133" s="1"/>
      <c r="J133" s="1" t="s">
        <v>127</v>
      </c>
      <c r="K133" s="4"/>
      <c r="L133" s="5" t="s">
        <v>207</v>
      </c>
      <c r="M133" s="3">
        <v>2023</v>
      </c>
      <c r="N133" s="4">
        <v>2024</v>
      </c>
      <c r="O133" s="5" t="s">
        <v>189</v>
      </c>
      <c r="P133" s="2" t="s">
        <v>124</v>
      </c>
      <c r="Q133" s="2"/>
      <c r="R133" s="65"/>
    </row>
    <row r="134" spans="1:18" ht="47.25" x14ac:dyDescent="0.25">
      <c r="A134" s="3">
        <v>114</v>
      </c>
      <c r="B134" s="1" t="s">
        <v>346</v>
      </c>
      <c r="C134" s="79" t="s">
        <v>306</v>
      </c>
      <c r="D134" s="1" t="s">
        <v>103</v>
      </c>
      <c r="E134" s="1" t="s">
        <v>18</v>
      </c>
      <c r="F134" s="1"/>
      <c r="G134" s="13">
        <v>22500</v>
      </c>
      <c r="H134" s="3" t="s">
        <v>9</v>
      </c>
      <c r="I134" s="1"/>
      <c r="J134" s="1" t="s">
        <v>127</v>
      </c>
      <c r="K134" s="4"/>
      <c r="L134" s="5" t="s">
        <v>307</v>
      </c>
      <c r="M134" s="3">
        <v>2024</v>
      </c>
      <c r="N134" s="4">
        <v>2026</v>
      </c>
      <c r="O134" s="5" t="s">
        <v>189</v>
      </c>
      <c r="P134" s="2" t="s">
        <v>288</v>
      </c>
      <c r="Q134" s="2"/>
      <c r="R134" s="65"/>
    </row>
    <row r="135" spans="1:18" ht="31.5" x14ac:dyDescent="0.25">
      <c r="A135" s="3">
        <v>115</v>
      </c>
      <c r="B135" s="1" t="s">
        <v>442</v>
      </c>
      <c r="C135" s="79" t="s">
        <v>308</v>
      </c>
      <c r="D135" s="1" t="s">
        <v>103</v>
      </c>
      <c r="E135" s="1" t="s">
        <v>18</v>
      </c>
      <c r="F135" s="1"/>
      <c r="G135" s="13">
        <v>23000</v>
      </c>
      <c r="H135" s="3" t="s">
        <v>9</v>
      </c>
      <c r="I135" s="1"/>
      <c r="J135" s="1" t="s">
        <v>127</v>
      </c>
      <c r="K135" s="4"/>
      <c r="L135" s="5" t="s">
        <v>311</v>
      </c>
      <c r="M135" s="3">
        <v>2024</v>
      </c>
      <c r="N135" s="4">
        <v>2026</v>
      </c>
      <c r="O135" s="5" t="s">
        <v>189</v>
      </c>
      <c r="P135" s="2" t="s">
        <v>288</v>
      </c>
      <c r="Q135" s="2"/>
      <c r="R135" s="65"/>
    </row>
    <row r="136" spans="1:18" ht="31.5" x14ac:dyDescent="0.25">
      <c r="A136" s="3">
        <v>116</v>
      </c>
      <c r="B136" s="1" t="s">
        <v>443</v>
      </c>
      <c r="C136" s="79" t="s">
        <v>310</v>
      </c>
      <c r="D136" s="1" t="s">
        <v>103</v>
      </c>
      <c r="E136" s="1" t="s">
        <v>18</v>
      </c>
      <c r="F136" s="1"/>
      <c r="G136" s="13">
        <v>20000</v>
      </c>
      <c r="H136" s="3" t="s">
        <v>9</v>
      </c>
      <c r="I136" s="1"/>
      <c r="J136" s="1" t="s">
        <v>127</v>
      </c>
      <c r="K136" s="4"/>
      <c r="L136" s="5" t="s">
        <v>312</v>
      </c>
      <c r="M136" s="3">
        <v>2024</v>
      </c>
      <c r="N136" s="4">
        <v>2026</v>
      </c>
      <c r="O136" s="5" t="s">
        <v>189</v>
      </c>
      <c r="P136" s="2" t="s">
        <v>288</v>
      </c>
      <c r="Q136" s="2"/>
      <c r="R136" s="65"/>
    </row>
    <row r="137" spans="1:18" ht="31.5" x14ac:dyDescent="0.25">
      <c r="A137" s="3">
        <v>117</v>
      </c>
      <c r="B137" s="1" t="s">
        <v>444</v>
      </c>
      <c r="C137" s="79" t="s">
        <v>309</v>
      </c>
      <c r="D137" s="1" t="s">
        <v>103</v>
      </c>
      <c r="E137" s="1" t="s">
        <v>18</v>
      </c>
      <c r="F137" s="1"/>
      <c r="G137" s="13">
        <v>38400</v>
      </c>
      <c r="H137" s="3" t="s">
        <v>9</v>
      </c>
      <c r="I137" s="1"/>
      <c r="J137" s="1" t="s">
        <v>127</v>
      </c>
      <c r="K137" s="4"/>
      <c r="L137" s="5" t="s">
        <v>313</v>
      </c>
      <c r="M137" s="3">
        <v>2024</v>
      </c>
      <c r="N137" s="4">
        <v>2026</v>
      </c>
      <c r="O137" s="5" t="s">
        <v>189</v>
      </c>
      <c r="P137" s="2" t="s">
        <v>288</v>
      </c>
      <c r="Q137" s="2"/>
      <c r="R137" s="65"/>
    </row>
    <row r="138" spans="1:18" ht="31.5" x14ac:dyDescent="0.25">
      <c r="A138" s="3">
        <v>118</v>
      </c>
      <c r="B138" s="1" t="s">
        <v>445</v>
      </c>
      <c r="C138" s="79" t="s">
        <v>314</v>
      </c>
      <c r="D138" s="1" t="s">
        <v>103</v>
      </c>
      <c r="E138" s="1" t="s">
        <v>28</v>
      </c>
      <c r="F138" s="1"/>
      <c r="G138" s="13">
        <v>5600</v>
      </c>
      <c r="H138" s="3" t="s">
        <v>9</v>
      </c>
      <c r="I138" s="1"/>
      <c r="J138" s="1" t="s">
        <v>127</v>
      </c>
      <c r="K138" s="4"/>
      <c r="L138" s="5" t="s">
        <v>321</v>
      </c>
      <c r="M138" s="3">
        <v>2024</v>
      </c>
      <c r="N138" s="4">
        <v>2026</v>
      </c>
      <c r="O138" s="5" t="s">
        <v>189</v>
      </c>
      <c r="P138" s="2" t="s">
        <v>288</v>
      </c>
      <c r="Q138" s="2"/>
      <c r="R138" s="65"/>
    </row>
    <row r="139" spans="1:18" ht="31.5" x14ac:dyDescent="0.25">
      <c r="A139" s="3">
        <v>119</v>
      </c>
      <c r="B139" s="1" t="s">
        <v>446</v>
      </c>
      <c r="C139" s="79" t="s">
        <v>315</v>
      </c>
      <c r="D139" s="1" t="s">
        <v>103</v>
      </c>
      <c r="E139" s="1" t="s">
        <v>18</v>
      </c>
      <c r="F139" s="1"/>
      <c r="G139" s="13">
        <v>12500</v>
      </c>
      <c r="H139" s="3" t="s">
        <v>9</v>
      </c>
      <c r="I139" s="1"/>
      <c r="J139" s="1" t="s">
        <v>127</v>
      </c>
      <c r="K139" s="4"/>
      <c r="L139" s="5" t="s">
        <v>322</v>
      </c>
      <c r="M139" s="3">
        <v>2024</v>
      </c>
      <c r="N139" s="4">
        <v>2026</v>
      </c>
      <c r="O139" s="5" t="s">
        <v>189</v>
      </c>
      <c r="P139" s="2" t="s">
        <v>288</v>
      </c>
      <c r="Q139" s="2"/>
      <c r="R139" s="65"/>
    </row>
    <row r="140" spans="1:18" ht="47.25" x14ac:dyDescent="0.25">
      <c r="A140" s="3">
        <v>120</v>
      </c>
      <c r="B140" s="1" t="s">
        <v>447</v>
      </c>
      <c r="C140" s="79" t="s">
        <v>316</v>
      </c>
      <c r="D140" s="1" t="s">
        <v>103</v>
      </c>
      <c r="E140" s="1" t="s">
        <v>21</v>
      </c>
      <c r="F140" s="1"/>
      <c r="G140" s="13">
        <v>21900</v>
      </c>
      <c r="H140" s="3" t="s">
        <v>9</v>
      </c>
      <c r="I140" s="1"/>
      <c r="J140" s="1" t="s">
        <v>127</v>
      </c>
      <c r="K140" s="4"/>
      <c r="L140" s="5" t="s">
        <v>323</v>
      </c>
      <c r="M140" s="3">
        <v>2024</v>
      </c>
      <c r="N140" s="4">
        <v>2026</v>
      </c>
      <c r="O140" s="5" t="s">
        <v>189</v>
      </c>
      <c r="P140" s="2" t="s">
        <v>288</v>
      </c>
      <c r="Q140" s="2"/>
      <c r="R140" s="65"/>
    </row>
    <row r="141" spans="1:18" ht="31.5" x14ac:dyDescent="0.25">
      <c r="A141" s="3">
        <v>121</v>
      </c>
      <c r="B141" s="1" t="s">
        <v>448</v>
      </c>
      <c r="C141" s="79" t="s">
        <v>528</v>
      </c>
      <c r="D141" s="1" t="s">
        <v>103</v>
      </c>
      <c r="E141" s="1" t="s">
        <v>318</v>
      </c>
      <c r="F141" s="1"/>
      <c r="G141" s="13">
        <v>36000</v>
      </c>
      <c r="H141" s="3" t="s">
        <v>9</v>
      </c>
      <c r="I141" s="1"/>
      <c r="J141" s="1" t="s">
        <v>127</v>
      </c>
      <c r="K141" s="4"/>
      <c r="L141" s="5" t="s">
        <v>324</v>
      </c>
      <c r="M141" s="3">
        <v>2024</v>
      </c>
      <c r="N141" s="4">
        <v>2026</v>
      </c>
      <c r="O141" s="5" t="s">
        <v>189</v>
      </c>
      <c r="P141" s="2" t="s">
        <v>288</v>
      </c>
      <c r="Q141" s="2"/>
      <c r="R141" s="65"/>
    </row>
    <row r="142" spans="1:18" ht="31.5" x14ac:dyDescent="0.25">
      <c r="A142" s="3">
        <v>122</v>
      </c>
      <c r="B142" s="1" t="s">
        <v>449</v>
      </c>
      <c r="C142" s="79" t="s">
        <v>317</v>
      </c>
      <c r="D142" s="1" t="s">
        <v>103</v>
      </c>
      <c r="E142" s="1" t="s">
        <v>21</v>
      </c>
      <c r="F142" s="1"/>
      <c r="G142" s="13">
        <v>17000</v>
      </c>
      <c r="H142" s="3" t="s">
        <v>9</v>
      </c>
      <c r="I142" s="1"/>
      <c r="J142" s="1" t="s">
        <v>127</v>
      </c>
      <c r="K142" s="4"/>
      <c r="L142" s="5" t="s">
        <v>325</v>
      </c>
      <c r="M142" s="3">
        <v>2024</v>
      </c>
      <c r="N142" s="4">
        <v>2026</v>
      </c>
      <c r="O142" s="5" t="s">
        <v>189</v>
      </c>
      <c r="P142" s="2" t="s">
        <v>288</v>
      </c>
      <c r="Q142" s="2"/>
      <c r="R142" s="65"/>
    </row>
    <row r="143" spans="1:18" ht="31.5" x14ac:dyDescent="0.25">
      <c r="A143" s="3">
        <v>123</v>
      </c>
      <c r="B143" s="1" t="s">
        <v>335</v>
      </c>
      <c r="C143" s="79" t="s">
        <v>319</v>
      </c>
      <c r="D143" s="1" t="s">
        <v>103</v>
      </c>
      <c r="E143" s="1" t="s">
        <v>21</v>
      </c>
      <c r="F143" s="1"/>
      <c r="G143" s="13">
        <v>34000</v>
      </c>
      <c r="H143" s="3" t="s">
        <v>9</v>
      </c>
      <c r="I143" s="1"/>
      <c r="J143" s="1" t="s">
        <v>127</v>
      </c>
      <c r="K143" s="4"/>
      <c r="L143" s="5" t="s">
        <v>326</v>
      </c>
      <c r="M143" s="3">
        <v>2024</v>
      </c>
      <c r="N143" s="4">
        <v>2026</v>
      </c>
      <c r="O143" s="5" t="s">
        <v>189</v>
      </c>
      <c r="P143" s="2" t="s">
        <v>288</v>
      </c>
      <c r="Q143" s="2"/>
      <c r="R143" s="65"/>
    </row>
    <row r="144" spans="1:18" ht="31.5" x14ac:dyDescent="0.25">
      <c r="A144" s="3">
        <v>124</v>
      </c>
      <c r="B144" s="1" t="s">
        <v>450</v>
      </c>
      <c r="C144" s="79" t="s">
        <v>320</v>
      </c>
      <c r="D144" s="1" t="s">
        <v>103</v>
      </c>
      <c r="E144" s="1" t="s">
        <v>18</v>
      </c>
      <c r="F144" s="1"/>
      <c r="G144" s="13">
        <v>15000</v>
      </c>
      <c r="H144" s="3" t="s">
        <v>9</v>
      </c>
      <c r="I144" s="1"/>
      <c r="J144" s="1" t="s">
        <v>127</v>
      </c>
      <c r="K144" s="4"/>
      <c r="L144" s="5" t="s">
        <v>327</v>
      </c>
      <c r="M144" s="3">
        <v>2024</v>
      </c>
      <c r="N144" s="4">
        <v>2024</v>
      </c>
      <c r="O144" s="5" t="s">
        <v>189</v>
      </c>
      <c r="P144" s="2" t="s">
        <v>288</v>
      </c>
      <c r="Q144" s="2"/>
      <c r="R144" s="65"/>
    </row>
    <row r="145" spans="1:18" ht="31.5" x14ac:dyDescent="0.25">
      <c r="A145" s="3">
        <v>125</v>
      </c>
      <c r="B145" s="1" t="s">
        <v>451</v>
      </c>
      <c r="C145" s="79" t="s">
        <v>237</v>
      </c>
      <c r="D145" s="1" t="s">
        <v>103</v>
      </c>
      <c r="E145" s="1" t="s">
        <v>21</v>
      </c>
      <c r="F145" s="1"/>
      <c r="G145" s="13">
        <v>23400</v>
      </c>
      <c r="H145" s="3" t="s">
        <v>9</v>
      </c>
      <c r="I145" s="1"/>
      <c r="J145" s="1" t="s">
        <v>127</v>
      </c>
      <c r="K145" s="4"/>
      <c r="L145" s="5" t="s">
        <v>207</v>
      </c>
      <c r="M145" s="3">
        <v>2024</v>
      </c>
      <c r="N145" s="4">
        <v>2026</v>
      </c>
      <c r="O145" s="5" t="s">
        <v>189</v>
      </c>
      <c r="P145" s="2" t="s">
        <v>288</v>
      </c>
      <c r="Q145" s="2"/>
      <c r="R145" s="65"/>
    </row>
    <row r="146" spans="1:18" ht="31.5" x14ac:dyDescent="0.25">
      <c r="A146" s="3">
        <v>126</v>
      </c>
      <c r="B146" s="1" t="s">
        <v>452</v>
      </c>
      <c r="C146" s="79" t="s">
        <v>529</v>
      </c>
      <c r="D146" s="1" t="s">
        <v>103</v>
      </c>
      <c r="E146" s="1" t="s">
        <v>18</v>
      </c>
      <c r="F146" s="1"/>
      <c r="G146" s="13">
        <v>49900</v>
      </c>
      <c r="H146" s="3" t="s">
        <v>9</v>
      </c>
      <c r="I146" s="1"/>
      <c r="J146" s="1" t="s">
        <v>127</v>
      </c>
      <c r="K146" s="4"/>
      <c r="L146" s="5" t="s">
        <v>207</v>
      </c>
      <c r="M146" s="3">
        <v>2025</v>
      </c>
      <c r="N146" s="4">
        <v>2026</v>
      </c>
      <c r="O146" s="5" t="s">
        <v>189</v>
      </c>
      <c r="P146" s="2" t="s">
        <v>23</v>
      </c>
      <c r="Q146" s="2"/>
      <c r="R146" s="65"/>
    </row>
    <row r="147" spans="1:18" ht="63" x14ac:dyDescent="0.25">
      <c r="A147" s="3">
        <v>127</v>
      </c>
      <c r="B147" s="1" t="s">
        <v>453</v>
      </c>
      <c r="C147" s="79" t="s">
        <v>238</v>
      </c>
      <c r="D147" s="1" t="s">
        <v>103</v>
      </c>
      <c r="E147" s="1" t="s">
        <v>21</v>
      </c>
      <c r="F147" s="1"/>
      <c r="G147" s="13">
        <v>115000</v>
      </c>
      <c r="H147" s="3" t="s">
        <v>9</v>
      </c>
      <c r="I147" s="1"/>
      <c r="J147" s="1" t="s">
        <v>127</v>
      </c>
      <c r="K147" s="4"/>
      <c r="L147" s="5" t="s">
        <v>207</v>
      </c>
      <c r="M147" s="3">
        <v>2024</v>
      </c>
      <c r="N147" s="4">
        <v>2026</v>
      </c>
      <c r="O147" s="5" t="s">
        <v>189</v>
      </c>
      <c r="P147" s="2" t="s">
        <v>288</v>
      </c>
      <c r="Q147" s="2"/>
      <c r="R147" s="65"/>
    </row>
    <row r="148" spans="1:18" ht="47.25" x14ac:dyDescent="0.25">
      <c r="A148" s="3">
        <v>128</v>
      </c>
      <c r="B148" s="1" t="s">
        <v>454</v>
      </c>
      <c r="C148" s="79" t="s">
        <v>265</v>
      </c>
      <c r="D148" s="1" t="s">
        <v>103</v>
      </c>
      <c r="E148" s="1" t="s">
        <v>21</v>
      </c>
      <c r="F148" s="1"/>
      <c r="G148" s="13">
        <v>110000</v>
      </c>
      <c r="H148" s="3" t="s">
        <v>9</v>
      </c>
      <c r="I148" s="1"/>
      <c r="J148" s="1" t="s">
        <v>127</v>
      </c>
      <c r="K148" s="4"/>
      <c r="L148" s="5" t="s">
        <v>207</v>
      </c>
      <c r="M148" s="3">
        <v>2024</v>
      </c>
      <c r="N148" s="4">
        <v>2026</v>
      </c>
      <c r="O148" s="5" t="s">
        <v>189</v>
      </c>
      <c r="P148" s="2" t="s">
        <v>288</v>
      </c>
      <c r="Q148" s="2"/>
      <c r="R148" s="65"/>
    </row>
    <row r="149" spans="1:18" ht="31.5" x14ac:dyDescent="0.25">
      <c r="A149" s="3">
        <v>129</v>
      </c>
      <c r="B149" s="1" t="s">
        <v>455</v>
      </c>
      <c r="C149" s="79" t="s">
        <v>175</v>
      </c>
      <c r="D149" s="1" t="s">
        <v>103</v>
      </c>
      <c r="E149" s="1" t="s">
        <v>21</v>
      </c>
      <c r="F149" s="1"/>
      <c r="G149" s="13">
        <v>25000</v>
      </c>
      <c r="H149" s="3" t="s">
        <v>9</v>
      </c>
      <c r="I149" s="1"/>
      <c r="J149" s="1" t="s">
        <v>127</v>
      </c>
      <c r="K149" s="4"/>
      <c r="L149" s="5" t="s">
        <v>207</v>
      </c>
      <c r="M149" s="3">
        <v>2024</v>
      </c>
      <c r="N149" s="4">
        <v>2026</v>
      </c>
      <c r="O149" s="5" t="s">
        <v>189</v>
      </c>
      <c r="P149" s="2" t="s">
        <v>288</v>
      </c>
      <c r="Q149" s="2"/>
      <c r="R149" s="65"/>
    </row>
    <row r="150" spans="1:18" ht="31.5" x14ac:dyDescent="0.25">
      <c r="A150" s="3">
        <v>130</v>
      </c>
      <c r="B150" s="1" t="s">
        <v>456</v>
      </c>
      <c r="C150" s="1" t="s">
        <v>532</v>
      </c>
      <c r="D150" s="1" t="s">
        <v>103</v>
      </c>
      <c r="E150" s="1" t="s">
        <v>21</v>
      </c>
      <c r="F150" s="1"/>
      <c r="G150" s="29">
        <v>339000</v>
      </c>
      <c r="H150" s="3" t="s">
        <v>9</v>
      </c>
      <c r="I150" s="1"/>
      <c r="J150" s="1" t="s">
        <v>127</v>
      </c>
      <c r="K150" s="4"/>
      <c r="L150" s="5" t="s">
        <v>491</v>
      </c>
      <c r="M150" s="3">
        <v>2024</v>
      </c>
      <c r="N150" s="4">
        <v>2026</v>
      </c>
      <c r="O150" s="5" t="s">
        <v>189</v>
      </c>
      <c r="P150" s="2" t="s">
        <v>129</v>
      </c>
      <c r="Q150" s="2"/>
      <c r="R150" s="65"/>
    </row>
    <row r="151" spans="1:18" ht="31.5" x14ac:dyDescent="0.25">
      <c r="A151" s="3">
        <v>131</v>
      </c>
      <c r="B151" s="1" t="s">
        <v>457</v>
      </c>
      <c r="C151" s="79" t="s">
        <v>530</v>
      </c>
      <c r="D151" s="1" t="s">
        <v>103</v>
      </c>
      <c r="E151" s="1" t="s">
        <v>158</v>
      </c>
      <c r="F151" s="1"/>
      <c r="G151" s="13">
        <v>80000</v>
      </c>
      <c r="H151" s="3" t="s">
        <v>9</v>
      </c>
      <c r="I151" s="1"/>
      <c r="J151" s="1" t="s">
        <v>127</v>
      </c>
      <c r="K151" s="4"/>
      <c r="L151" s="5" t="s">
        <v>207</v>
      </c>
      <c r="M151" s="3">
        <v>2024</v>
      </c>
      <c r="N151" s="4">
        <v>2026</v>
      </c>
      <c r="O151" s="5" t="s">
        <v>189</v>
      </c>
      <c r="P151" s="2" t="s">
        <v>288</v>
      </c>
      <c r="Q151" s="2"/>
      <c r="R151" s="65"/>
    </row>
    <row r="152" spans="1:18" ht="31.5" x14ac:dyDescent="0.25">
      <c r="A152" s="3">
        <v>132</v>
      </c>
      <c r="B152" s="1" t="s">
        <v>375</v>
      </c>
      <c r="C152" s="79" t="s">
        <v>304</v>
      </c>
      <c r="D152" s="1" t="s">
        <v>104</v>
      </c>
      <c r="E152" s="1" t="s">
        <v>21</v>
      </c>
      <c r="F152" s="1"/>
      <c r="G152" s="13">
        <v>23000</v>
      </c>
      <c r="H152" s="3" t="s">
        <v>9</v>
      </c>
      <c r="I152" s="1"/>
      <c r="J152" s="1"/>
      <c r="K152" s="4"/>
      <c r="L152" s="5" t="s">
        <v>305</v>
      </c>
      <c r="M152" s="3">
        <v>2024</v>
      </c>
      <c r="N152" s="4">
        <v>2027</v>
      </c>
      <c r="O152" s="5" t="s">
        <v>189</v>
      </c>
      <c r="P152" s="2" t="s">
        <v>288</v>
      </c>
      <c r="Q152" s="2"/>
      <c r="R152" s="65"/>
    </row>
    <row r="153" spans="1:18" ht="47.25" x14ac:dyDescent="0.25">
      <c r="A153" s="3">
        <v>133</v>
      </c>
      <c r="B153" s="1" t="s">
        <v>347</v>
      </c>
      <c r="C153" s="79" t="s">
        <v>154</v>
      </c>
      <c r="D153" s="1" t="s">
        <v>104</v>
      </c>
      <c r="E153" s="1" t="s">
        <v>39</v>
      </c>
      <c r="F153" s="1"/>
      <c r="G153" s="13">
        <v>700000</v>
      </c>
      <c r="H153" s="3" t="s">
        <v>9</v>
      </c>
      <c r="I153" s="1"/>
      <c r="J153" s="1" t="s">
        <v>127</v>
      </c>
      <c r="K153" s="4"/>
      <c r="L153" s="5" t="s">
        <v>43</v>
      </c>
      <c r="M153" s="3">
        <v>2026</v>
      </c>
      <c r="N153" s="4">
        <v>2028</v>
      </c>
      <c r="O153" s="5" t="s">
        <v>189</v>
      </c>
      <c r="P153" s="2" t="s">
        <v>26</v>
      </c>
      <c r="Q153" s="2"/>
      <c r="R153" s="65" t="s">
        <v>37</v>
      </c>
    </row>
    <row r="154" spans="1:18" ht="42.75" customHeight="1" x14ac:dyDescent="0.25">
      <c r="A154" s="3">
        <v>134</v>
      </c>
      <c r="B154" s="1" t="s">
        <v>458</v>
      </c>
      <c r="C154" s="79" t="s">
        <v>102</v>
      </c>
      <c r="D154" s="1" t="s">
        <v>104</v>
      </c>
      <c r="E154" s="1" t="s">
        <v>39</v>
      </c>
      <c r="F154" s="1"/>
      <c r="G154" s="13">
        <v>1000000</v>
      </c>
      <c r="H154" s="3" t="s">
        <v>9</v>
      </c>
      <c r="I154" s="1"/>
      <c r="J154" s="1" t="s">
        <v>127</v>
      </c>
      <c r="K154" s="4"/>
      <c r="L154" s="5" t="s">
        <v>44</v>
      </c>
      <c r="M154" s="3">
        <v>2026</v>
      </c>
      <c r="N154" s="4">
        <v>2028</v>
      </c>
      <c r="O154" s="5" t="s">
        <v>189</v>
      </c>
      <c r="P154" s="2" t="s">
        <v>26</v>
      </c>
      <c r="Q154" s="2"/>
      <c r="R154" s="65" t="s">
        <v>37</v>
      </c>
    </row>
    <row r="155" spans="1:18" ht="18.75" x14ac:dyDescent="0.25">
      <c r="A155" s="33"/>
      <c r="B155" s="31"/>
      <c r="C155" s="76" t="s">
        <v>498</v>
      </c>
      <c r="D155" s="31"/>
      <c r="E155" s="31"/>
      <c r="F155" s="31"/>
      <c r="G155" s="32"/>
      <c r="H155" s="33"/>
      <c r="I155" s="31"/>
      <c r="J155" s="31"/>
      <c r="K155" s="34"/>
      <c r="L155" s="35"/>
      <c r="M155" s="33"/>
      <c r="N155" s="34"/>
      <c r="O155" s="35"/>
      <c r="P155" s="36"/>
      <c r="Q155" s="36"/>
      <c r="R155" s="68"/>
    </row>
    <row r="156" spans="1:18" ht="93.75" customHeight="1" x14ac:dyDescent="0.25">
      <c r="A156" s="3">
        <v>135</v>
      </c>
      <c r="B156" s="1" t="s">
        <v>485</v>
      </c>
      <c r="C156" s="1" t="s">
        <v>484</v>
      </c>
      <c r="D156" s="1" t="s">
        <v>481</v>
      </c>
      <c r="E156" s="1" t="s">
        <v>28</v>
      </c>
      <c r="F156" s="1"/>
      <c r="G156" s="112">
        <v>2650000</v>
      </c>
      <c r="H156" s="3" t="s">
        <v>9</v>
      </c>
      <c r="I156" s="1" t="s">
        <v>19</v>
      </c>
      <c r="J156" s="1" t="s">
        <v>127</v>
      </c>
      <c r="K156" s="4"/>
      <c r="L156" s="5" t="s">
        <v>531</v>
      </c>
      <c r="M156" s="3">
        <v>2026</v>
      </c>
      <c r="N156" s="4">
        <v>2029</v>
      </c>
      <c r="O156" s="5" t="s">
        <v>189</v>
      </c>
      <c r="P156" s="2" t="s">
        <v>26</v>
      </c>
      <c r="Q156" s="2" t="s">
        <v>482</v>
      </c>
      <c r="R156" s="65"/>
    </row>
    <row r="157" spans="1:18" ht="95.25" customHeight="1" x14ac:dyDescent="0.25">
      <c r="A157" s="3">
        <v>136</v>
      </c>
      <c r="B157" s="1" t="s">
        <v>486</v>
      </c>
      <c r="C157" s="1" t="s">
        <v>499</v>
      </c>
      <c r="D157" s="1" t="s">
        <v>481</v>
      </c>
      <c r="E157" s="1" t="s">
        <v>28</v>
      </c>
      <c r="F157" s="1"/>
      <c r="G157" s="112">
        <v>3460000</v>
      </c>
      <c r="H157" s="3" t="s">
        <v>9</v>
      </c>
      <c r="I157" s="1" t="s">
        <v>19</v>
      </c>
      <c r="J157" s="1" t="s">
        <v>127</v>
      </c>
      <c r="K157" s="4"/>
      <c r="L157" s="5" t="s">
        <v>489</v>
      </c>
      <c r="M157" s="3">
        <v>2026</v>
      </c>
      <c r="N157" s="4">
        <v>2029</v>
      </c>
      <c r="O157" s="5" t="s">
        <v>189</v>
      </c>
      <c r="P157" s="2" t="s">
        <v>26</v>
      </c>
      <c r="Q157" s="2" t="s">
        <v>482</v>
      </c>
      <c r="R157" s="65"/>
    </row>
    <row r="158" spans="1:18" ht="96.75" customHeight="1" x14ac:dyDescent="0.25">
      <c r="A158" s="3">
        <v>137</v>
      </c>
      <c r="B158" s="1" t="s">
        <v>487</v>
      </c>
      <c r="C158" s="1" t="s">
        <v>483</v>
      </c>
      <c r="D158" s="1" t="s">
        <v>481</v>
      </c>
      <c r="E158" s="1" t="s">
        <v>28</v>
      </c>
      <c r="F158" s="1"/>
      <c r="G158" s="112">
        <v>1810000</v>
      </c>
      <c r="H158" s="3" t="s">
        <v>9</v>
      </c>
      <c r="I158" s="1" t="s">
        <v>19</v>
      </c>
      <c r="J158" s="1" t="s">
        <v>127</v>
      </c>
      <c r="K158" s="4"/>
      <c r="L158" s="5" t="s">
        <v>490</v>
      </c>
      <c r="M158" s="3">
        <v>2026</v>
      </c>
      <c r="N158" s="4">
        <v>2029</v>
      </c>
      <c r="O158" s="5" t="s">
        <v>189</v>
      </c>
      <c r="P158" s="2" t="s">
        <v>26</v>
      </c>
      <c r="Q158" s="2" t="s">
        <v>482</v>
      </c>
      <c r="R158" s="65"/>
    </row>
    <row r="159" spans="1:18" ht="37.5" x14ac:dyDescent="0.25">
      <c r="A159" s="39"/>
      <c r="B159" s="37"/>
      <c r="C159" s="77" t="s">
        <v>105</v>
      </c>
      <c r="D159" s="37"/>
      <c r="E159" s="37"/>
      <c r="F159" s="37"/>
      <c r="G159" s="38"/>
      <c r="H159" s="39"/>
      <c r="I159" s="37"/>
      <c r="J159" s="37"/>
      <c r="K159" s="40"/>
      <c r="L159" s="41"/>
      <c r="M159" s="39"/>
      <c r="N159" s="40"/>
      <c r="O159" s="41"/>
      <c r="P159" s="42"/>
      <c r="Q159" s="42"/>
      <c r="R159" s="69"/>
    </row>
    <row r="160" spans="1:18" ht="18.75" x14ac:dyDescent="0.25">
      <c r="A160" s="39"/>
      <c r="B160" s="37"/>
      <c r="C160" s="77" t="s">
        <v>106</v>
      </c>
      <c r="D160" s="37"/>
      <c r="E160" s="37"/>
      <c r="F160" s="37"/>
      <c r="G160" s="38"/>
      <c r="H160" s="39"/>
      <c r="I160" s="37"/>
      <c r="J160" s="37"/>
      <c r="K160" s="40"/>
      <c r="L160" s="41"/>
      <c r="M160" s="39"/>
      <c r="N160" s="40"/>
      <c r="O160" s="41"/>
      <c r="P160" s="42"/>
      <c r="Q160" s="42"/>
      <c r="R160" s="69"/>
    </row>
    <row r="161" spans="1:18" ht="31.5" x14ac:dyDescent="0.25">
      <c r="A161" s="3">
        <v>138</v>
      </c>
      <c r="B161" s="1" t="s">
        <v>376</v>
      </c>
      <c r="C161" s="79" t="s">
        <v>107</v>
      </c>
      <c r="D161" s="1" t="s">
        <v>108</v>
      </c>
      <c r="E161" s="1" t="s">
        <v>39</v>
      </c>
      <c r="F161" s="1"/>
      <c r="G161" s="13">
        <v>60000</v>
      </c>
      <c r="H161" s="3" t="s">
        <v>9</v>
      </c>
      <c r="I161" s="1" t="s">
        <v>208</v>
      </c>
      <c r="J161" s="1"/>
      <c r="K161" s="4"/>
      <c r="L161" s="5" t="s">
        <v>210</v>
      </c>
      <c r="M161" s="3">
        <v>2023</v>
      </c>
      <c r="N161" s="4">
        <v>2025</v>
      </c>
      <c r="O161" s="5" t="s">
        <v>189</v>
      </c>
      <c r="P161" s="107" t="s">
        <v>124</v>
      </c>
      <c r="Q161" s="2"/>
      <c r="R161" s="65"/>
    </row>
    <row r="162" spans="1:18" ht="37.5" x14ac:dyDescent="0.25">
      <c r="A162" s="39"/>
      <c r="B162" s="37"/>
      <c r="C162" s="77" t="s">
        <v>109</v>
      </c>
      <c r="D162" s="37"/>
      <c r="E162" s="37"/>
      <c r="F162" s="37"/>
      <c r="G162" s="38"/>
      <c r="H162" s="39"/>
      <c r="I162" s="37"/>
      <c r="J162" s="37"/>
      <c r="K162" s="40"/>
      <c r="L162" s="41"/>
      <c r="M162" s="39"/>
      <c r="N162" s="40"/>
      <c r="O162" s="41"/>
      <c r="P162" s="42"/>
      <c r="Q162" s="42"/>
      <c r="R162" s="69"/>
    </row>
    <row r="163" spans="1:18" ht="63" x14ac:dyDescent="0.25">
      <c r="A163" s="3">
        <v>139</v>
      </c>
      <c r="B163" s="1" t="s">
        <v>377</v>
      </c>
      <c r="C163" s="79" t="s">
        <v>110</v>
      </c>
      <c r="D163" s="1" t="s">
        <v>111</v>
      </c>
      <c r="E163" s="1" t="s">
        <v>39</v>
      </c>
      <c r="F163" s="1"/>
      <c r="G163" s="13">
        <v>15000</v>
      </c>
      <c r="H163" s="28">
        <v>1</v>
      </c>
      <c r="I163" s="1"/>
      <c r="J163" s="1"/>
      <c r="K163" s="4"/>
      <c r="L163" s="5" t="s">
        <v>112</v>
      </c>
      <c r="M163" s="3">
        <v>2025</v>
      </c>
      <c r="N163" s="4">
        <v>2027</v>
      </c>
      <c r="O163" s="5" t="s">
        <v>113</v>
      </c>
      <c r="P163" s="107" t="s">
        <v>26</v>
      </c>
      <c r="Q163" s="2"/>
      <c r="R163" s="65" t="s">
        <v>37</v>
      </c>
    </row>
    <row r="164" spans="1:18" ht="37.5" x14ac:dyDescent="0.25">
      <c r="A164" s="45"/>
      <c r="B164" s="43"/>
      <c r="C164" s="78" t="s">
        <v>114</v>
      </c>
      <c r="D164" s="43"/>
      <c r="E164" s="43"/>
      <c r="F164" s="43"/>
      <c r="G164" s="44"/>
      <c r="H164" s="45"/>
      <c r="I164" s="43"/>
      <c r="J164" s="43"/>
      <c r="K164" s="46"/>
      <c r="L164" s="47"/>
      <c r="M164" s="45"/>
      <c r="N164" s="46"/>
      <c r="O164" s="47"/>
      <c r="P164" s="48"/>
      <c r="Q164" s="48"/>
      <c r="R164" s="70"/>
    </row>
    <row r="165" spans="1:18" ht="37.5" x14ac:dyDescent="0.25">
      <c r="A165" s="45"/>
      <c r="B165" s="43"/>
      <c r="C165" s="78" t="s">
        <v>115</v>
      </c>
      <c r="D165" s="43"/>
      <c r="E165" s="43"/>
      <c r="F165" s="43"/>
      <c r="G165" s="44"/>
      <c r="H165" s="45"/>
      <c r="I165" s="43"/>
      <c r="J165" s="43"/>
      <c r="K165" s="46"/>
      <c r="L165" s="47"/>
      <c r="M165" s="45"/>
      <c r="N165" s="46"/>
      <c r="O165" s="47"/>
      <c r="P165" s="48"/>
      <c r="Q165" s="48"/>
      <c r="R165" s="70"/>
    </row>
    <row r="166" spans="1:18" x14ac:dyDescent="0.25">
      <c r="A166" s="3">
        <v>140</v>
      </c>
      <c r="B166" s="1" t="s">
        <v>378</v>
      </c>
      <c r="C166" s="79" t="s">
        <v>116</v>
      </c>
      <c r="D166" s="1" t="s">
        <v>117</v>
      </c>
      <c r="E166" s="1" t="s">
        <v>39</v>
      </c>
      <c r="F166" s="1"/>
      <c r="G166" s="13"/>
      <c r="H166" s="3" t="s">
        <v>9</v>
      </c>
      <c r="I166" s="1"/>
      <c r="J166" s="1"/>
      <c r="K166" s="4"/>
      <c r="L166" s="5" t="s">
        <v>213</v>
      </c>
      <c r="M166" s="3">
        <v>2025</v>
      </c>
      <c r="N166" s="4">
        <v>2028</v>
      </c>
      <c r="O166" s="5" t="s">
        <v>22</v>
      </c>
      <c r="P166" s="107" t="s">
        <v>26</v>
      </c>
      <c r="Q166" s="2"/>
      <c r="R166" s="65"/>
    </row>
    <row r="167" spans="1:18" ht="18.75" x14ac:dyDescent="0.25">
      <c r="A167" s="45"/>
      <c r="B167" s="43"/>
      <c r="C167" s="78" t="s">
        <v>118</v>
      </c>
      <c r="D167" s="43"/>
      <c r="E167" s="43"/>
      <c r="F167" s="43"/>
      <c r="G167" s="44"/>
      <c r="H167" s="45"/>
      <c r="I167" s="43"/>
      <c r="J167" s="43"/>
      <c r="K167" s="46"/>
      <c r="L167" s="47"/>
      <c r="M167" s="45"/>
      <c r="N167" s="46"/>
      <c r="O167" s="47"/>
      <c r="P167" s="48"/>
      <c r="Q167" s="48"/>
      <c r="R167" s="70"/>
    </row>
    <row r="168" spans="1:18" x14ac:dyDescent="0.25">
      <c r="A168" s="3">
        <v>141</v>
      </c>
      <c r="B168" s="1" t="s">
        <v>379</v>
      </c>
      <c r="C168" s="79" t="s">
        <v>119</v>
      </c>
      <c r="D168" s="1" t="s">
        <v>120</v>
      </c>
      <c r="E168" s="1" t="s">
        <v>39</v>
      </c>
      <c r="F168" s="1"/>
      <c r="G168" s="13">
        <v>150000</v>
      </c>
      <c r="H168" s="3" t="s">
        <v>9</v>
      </c>
      <c r="I168" s="1"/>
      <c r="J168" s="1"/>
      <c r="K168" s="4"/>
      <c r="L168" s="5" t="s">
        <v>211</v>
      </c>
      <c r="M168" s="3">
        <v>2023</v>
      </c>
      <c r="N168" s="4">
        <v>2028</v>
      </c>
      <c r="O168" s="5" t="s">
        <v>22</v>
      </c>
      <c r="P168" s="107" t="s">
        <v>286</v>
      </c>
      <c r="Q168" s="2"/>
      <c r="R168" s="65"/>
    </row>
    <row r="169" spans="1:18" ht="18.75" x14ac:dyDescent="0.25">
      <c r="A169" s="45"/>
      <c r="B169" s="43"/>
      <c r="C169" s="78" t="s">
        <v>121</v>
      </c>
      <c r="D169" s="43"/>
      <c r="E169" s="43"/>
      <c r="F169" s="43"/>
      <c r="G169" s="44"/>
      <c r="H169" s="45"/>
      <c r="I169" s="43"/>
      <c r="J169" s="43"/>
      <c r="K169" s="46"/>
      <c r="L169" s="47"/>
      <c r="M169" s="45"/>
      <c r="N169" s="46"/>
      <c r="O169" s="47"/>
      <c r="P169" s="48"/>
      <c r="Q169" s="48"/>
      <c r="R169" s="70"/>
    </row>
    <row r="170" spans="1:18" ht="48" thickBot="1" x14ac:dyDescent="0.3">
      <c r="A170" s="54">
        <v>142</v>
      </c>
      <c r="B170" s="52" t="s">
        <v>380</v>
      </c>
      <c r="C170" s="80" t="s">
        <v>40</v>
      </c>
      <c r="D170" s="52" t="s">
        <v>122</v>
      </c>
      <c r="E170" s="52" t="s">
        <v>39</v>
      </c>
      <c r="F170" s="52"/>
      <c r="G170" s="59">
        <v>120000</v>
      </c>
      <c r="H170" s="51">
        <v>1</v>
      </c>
      <c r="I170" s="52"/>
      <c r="J170" s="52"/>
      <c r="K170" s="53"/>
      <c r="L170" s="60" t="s">
        <v>41</v>
      </c>
      <c r="M170" s="54">
        <v>2022</v>
      </c>
      <c r="N170" s="53">
        <v>2024</v>
      </c>
      <c r="O170" s="60" t="s">
        <v>212</v>
      </c>
      <c r="P170" s="55"/>
      <c r="Q170" s="55"/>
      <c r="R170" s="71" t="s">
        <v>37</v>
      </c>
    </row>
    <row r="171" spans="1:18" ht="16.5" thickBot="1" x14ac:dyDescent="0.3">
      <c r="G171" s="82"/>
      <c r="H171" s="81"/>
    </row>
    <row r="172" spans="1:18" ht="19.5" thickBot="1" x14ac:dyDescent="0.3">
      <c r="C172" s="132" t="s">
        <v>226</v>
      </c>
      <c r="D172" s="132"/>
      <c r="E172" s="132"/>
      <c r="F172" s="133"/>
      <c r="G172" s="102">
        <f>SUM(G5:G170)</f>
        <v>106786804.17</v>
      </c>
      <c r="H172" s="83"/>
    </row>
    <row r="173" spans="1:18" x14ac:dyDescent="0.25">
      <c r="C173" s="129" t="s">
        <v>227</v>
      </c>
      <c r="D173" s="134" t="s">
        <v>16</v>
      </c>
      <c r="E173" s="135"/>
      <c r="F173" s="135"/>
      <c r="G173" s="103">
        <f>SUM(G7:G31)</f>
        <v>39006182.109999999</v>
      </c>
      <c r="H173" s="61"/>
    </row>
    <row r="174" spans="1:18" x14ac:dyDescent="0.25">
      <c r="C174" s="130"/>
      <c r="D174" s="136" t="s">
        <v>53</v>
      </c>
      <c r="E174" s="137"/>
      <c r="F174" s="137"/>
      <c r="G174" s="104">
        <f>SUM(G34:G41)</f>
        <v>4705570.0600000005</v>
      </c>
    </row>
    <row r="175" spans="1:18" x14ac:dyDescent="0.25">
      <c r="C175" s="130"/>
      <c r="D175" s="138" t="s">
        <v>62</v>
      </c>
      <c r="E175" s="139"/>
      <c r="F175" s="139"/>
      <c r="G175" s="104">
        <f>SUM(G44:G76)</f>
        <v>36553352</v>
      </c>
    </row>
    <row r="176" spans="1:18" x14ac:dyDescent="0.25">
      <c r="C176" s="130"/>
      <c r="D176" s="140" t="s">
        <v>97</v>
      </c>
      <c r="E176" s="141"/>
      <c r="F176" s="141"/>
      <c r="G176" s="104">
        <f>SUM(G79:G158)</f>
        <v>26176700</v>
      </c>
    </row>
    <row r="177" spans="3:9" x14ac:dyDescent="0.25">
      <c r="C177" s="130"/>
      <c r="D177" s="142" t="s">
        <v>105</v>
      </c>
      <c r="E177" s="143"/>
      <c r="F177" s="143"/>
      <c r="G177" s="104">
        <f>SUM(G161:G163)</f>
        <v>75000</v>
      </c>
    </row>
    <row r="178" spans="3:9" ht="16.5" thickBot="1" x14ac:dyDescent="0.3">
      <c r="C178" s="131"/>
      <c r="D178" s="144" t="s">
        <v>114</v>
      </c>
      <c r="E178" s="145"/>
      <c r="F178" s="145"/>
      <c r="G178" s="105">
        <f>SUM(G166:G170)</f>
        <v>270000</v>
      </c>
    </row>
    <row r="179" spans="3:9" x14ac:dyDescent="0.25">
      <c r="G179" s="61"/>
    </row>
    <row r="180" spans="3:9" x14ac:dyDescent="0.25">
      <c r="G180" s="61"/>
    </row>
    <row r="181" spans="3:9" x14ac:dyDescent="0.25">
      <c r="G181" s="61"/>
    </row>
    <row r="182" spans="3:9" ht="18.75" x14ac:dyDescent="0.25">
      <c r="G182" s="61"/>
      <c r="I182" s="84"/>
    </row>
    <row r="183" spans="3:9" x14ac:dyDescent="0.25">
      <c r="G183" s="61"/>
    </row>
    <row r="184" spans="3:9" x14ac:dyDescent="0.25">
      <c r="G184" s="61"/>
    </row>
    <row r="185" spans="3:9" x14ac:dyDescent="0.25">
      <c r="G185" s="61"/>
    </row>
    <row r="186" spans="3:9" x14ac:dyDescent="0.25">
      <c r="G186" s="61"/>
    </row>
    <row r="187" spans="3:9" x14ac:dyDescent="0.25">
      <c r="G187" s="61"/>
    </row>
    <row r="188" spans="3:9" x14ac:dyDescent="0.25">
      <c r="G188" s="61"/>
    </row>
    <row r="189" spans="3:9" x14ac:dyDescent="0.25">
      <c r="G189" s="61"/>
    </row>
  </sheetData>
  <autoFilter ref="A4:Q170" xr:uid="{00000000-0001-0000-0000-000000000000}"/>
  <mergeCells count="12">
    <mergeCell ref="A1:R1"/>
    <mergeCell ref="A2:R2"/>
    <mergeCell ref="H3:K3"/>
    <mergeCell ref="M3:N3"/>
    <mergeCell ref="C173:C178"/>
    <mergeCell ref="C172:F172"/>
    <mergeCell ref="D173:F173"/>
    <mergeCell ref="D174:F174"/>
    <mergeCell ref="D175:F175"/>
    <mergeCell ref="D176:F176"/>
    <mergeCell ref="D177:F177"/>
    <mergeCell ref="D178:F178"/>
  </mergeCells>
  <phoneticPr fontId="2" type="noConversion"/>
  <pageMargins left="0.31496062992125984" right="0.19685039370078741" top="0.55118110236220474" bottom="0.19685039370078741" header="0.31496062992125984" footer="0.11811023622047245"/>
  <pageSetup paperSize="9" scale="34" fitToHeight="0" orientation="landscape" r:id="rId1"/>
  <headerFooter>
    <oddHeader xml:space="preserve">&amp;C
&amp;R.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0E4A9-6E33-4D9C-8E86-F60821FFE727}">
  <dimension ref="D13:H17"/>
  <sheetViews>
    <sheetView workbookViewId="0">
      <selection activeCell="H17" sqref="H17"/>
    </sheetView>
  </sheetViews>
  <sheetFormatPr defaultRowHeight="15" x14ac:dyDescent="0.25"/>
  <cols>
    <col min="4" max="4" width="10.7109375" bestFit="1" customWidth="1"/>
    <col min="5" max="5" width="16.7109375" customWidth="1"/>
    <col min="6" max="6" width="13.7109375" bestFit="1" customWidth="1"/>
  </cols>
  <sheetData>
    <row r="13" spans="4:8" x14ac:dyDescent="0.25">
      <c r="D13">
        <v>860527.4</v>
      </c>
    </row>
    <row r="14" spans="4:8" x14ac:dyDescent="0.25">
      <c r="D14">
        <v>517369.69</v>
      </c>
    </row>
    <row r="15" spans="4:8" x14ac:dyDescent="0.25">
      <c r="D15">
        <f>SUM(D13:D14)</f>
        <v>1377897.09</v>
      </c>
      <c r="E15" s="106">
        <f>D15*1.21</f>
        <v>1667255.4789</v>
      </c>
    </row>
    <row r="16" spans="4:8" x14ac:dyDescent="0.25">
      <c r="H16">
        <f>22*9</f>
        <v>198</v>
      </c>
    </row>
    <row r="17" spans="5:6" x14ac:dyDescent="0.25">
      <c r="E17">
        <v>10966626.359999999</v>
      </c>
      <c r="F17" s="106">
        <f>E17*1.21</f>
        <v>13269617.895599999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Investīciju plāns</vt:lpstr>
      <vt:lpstr>Lapa1</vt:lpstr>
      <vt:lpstr>Rezerves projektu idejas</vt:lpstr>
      <vt:lpstr>'Investīciju plāns'!_Hlk134776289</vt:lpstr>
      <vt:lpstr>'Investīciju plāns'!_Toc118891243</vt:lpstr>
      <vt:lpstr>'Investīciju plāns'!_Toc118891247</vt:lpstr>
      <vt:lpstr>'Investīciju plāns'!_Toc118891248</vt:lpstr>
      <vt:lpstr>'Investīciju plāns'!_Toc118891249</vt:lpstr>
      <vt:lpstr>'Investīciju plāns'!_Toc118891250</vt:lpstr>
      <vt:lpstr>'Investīciju plāns'!_Toc118891252</vt:lpstr>
      <vt:lpstr>'Investīciju plāns'!_Toc118891253</vt:lpstr>
      <vt:lpstr>'Investīciju plāns'!_Toc118891254</vt:lpstr>
      <vt:lpstr>'Investīciju plāns'!_Toc118891255</vt:lpstr>
      <vt:lpstr>'Investīciju plāns'!_Toc118891256</vt:lpstr>
      <vt:lpstr>'Investīciju plāns'!_Toc118891257</vt:lpstr>
      <vt:lpstr>'Investīciju plāns'!_Toc118891259</vt:lpstr>
      <vt:lpstr>'Investīciju plāns'!_Toc118891260</vt:lpstr>
      <vt:lpstr>'Investīciju plāns'!_Toc118891261</vt:lpstr>
      <vt:lpstr>'Investīciju plāns'!_Toc118891262</vt:lpstr>
      <vt:lpstr>'Investīciju plāns'!_Toc118891263</vt:lpstr>
      <vt:lpstr>'Investīciju plāns'!_Toc118891264</vt:lpstr>
      <vt:lpstr>'Investīciju plāns'!Print_Titles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Laine Šildere</dc:creator>
  <cp:keywords/>
  <dc:description/>
  <cp:lastModifiedBy>Olaines novada pasvaldiba</cp:lastModifiedBy>
  <cp:revision/>
  <cp:lastPrinted>2026-01-27T09:34:05Z</cp:lastPrinted>
  <dcterms:created xsi:type="dcterms:W3CDTF">2015-06-05T18:17:20Z</dcterms:created>
  <dcterms:modified xsi:type="dcterms:W3CDTF">2026-05-28T06:06:18Z</dcterms:modified>
  <cp:category/>
  <cp:contentStatus/>
</cp:coreProperties>
</file>