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udzets 2022\"/>
    </mc:Choice>
  </mc:AlternateContent>
  <xr:revisionPtr revIDLastSave="0" documentId="8_{480E9561-1356-4730-88B8-47CB03BE109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Lapa1" sheetId="1" r:id="rId1"/>
  </sheets>
  <definedNames>
    <definedName name="_xlnm.Print_Area" localSheetId="0">Lapa1!$A$1:$R$42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3" i="1" l="1"/>
  <c r="R22" i="1" l="1"/>
  <c r="I28" i="1"/>
  <c r="R16" i="1"/>
  <c r="R26" i="1"/>
  <c r="R27" i="1"/>
  <c r="Q28" i="1"/>
  <c r="P28" i="1"/>
  <c r="P37" i="1" s="1"/>
  <c r="P39" i="1" l="1"/>
  <c r="K28" i="1"/>
  <c r="R25" i="1"/>
  <c r="H28" i="1"/>
  <c r="J28" i="1"/>
  <c r="L28" i="1"/>
  <c r="M28" i="1"/>
  <c r="N28" i="1"/>
  <c r="O28" i="1"/>
  <c r="R24" i="1"/>
  <c r="O37" i="1" l="1"/>
  <c r="O39" i="1" s="1"/>
  <c r="R13" i="1"/>
  <c r="R14" i="1"/>
  <c r="M33" i="1" l="1"/>
  <c r="N33" i="1"/>
  <c r="Q33" i="1"/>
  <c r="Q37" i="1" s="1"/>
  <c r="N37" i="1" l="1"/>
  <c r="N39" i="1" s="1"/>
  <c r="R20" i="1" l="1"/>
  <c r="R21" i="1"/>
  <c r="R19" i="1" l="1"/>
  <c r="R35" i="1" l="1"/>
  <c r="L33" i="1"/>
  <c r="K33" i="1"/>
  <c r="J33" i="1"/>
  <c r="J37" i="1" s="1"/>
  <c r="R32" i="1"/>
  <c r="R31" i="1"/>
  <c r="R18" i="1"/>
  <c r="R17" i="1"/>
  <c r="R15" i="1"/>
  <c r="J39" i="1" l="1"/>
  <c r="L37" i="1"/>
  <c r="L39" i="1" s="1"/>
  <c r="R33" i="1"/>
  <c r="M37" i="1"/>
  <c r="M39" i="1" s="1"/>
  <c r="K37" i="1"/>
  <c r="K39" i="1" l="1"/>
  <c r="R37" i="1"/>
  <c r="R28" i="1"/>
</calcChain>
</file>

<file path=xl/sharedStrings.xml><?xml version="1.0" encoding="utf-8"?>
<sst xmlns="http://schemas.openxmlformats.org/spreadsheetml/2006/main" count="157" uniqueCount="122">
  <si>
    <t>Nr.p.k.</t>
  </si>
  <si>
    <t>Aizdevējs</t>
  </si>
  <si>
    <t>Mērķis</t>
  </si>
  <si>
    <t>Līguma noslēgšanas datums</t>
  </si>
  <si>
    <t>Atmaksas termiņš</t>
  </si>
  <si>
    <t>Aizņēmuma līguma summa, euro</t>
  </si>
  <si>
    <t>Parāds uz pārskata gada sākumu, euro</t>
  </si>
  <si>
    <t>turpmākajos gados</t>
  </si>
  <si>
    <t>pavisam (1.+2.+3.+4.+ 5+.6.+7.+8.)</t>
  </si>
  <si>
    <t>A</t>
  </si>
  <si>
    <t>B</t>
  </si>
  <si>
    <t>C</t>
  </si>
  <si>
    <t>D</t>
  </si>
  <si>
    <t>E</t>
  </si>
  <si>
    <t>F</t>
  </si>
  <si>
    <t>G</t>
  </si>
  <si>
    <t>Aizņēmumi</t>
  </si>
  <si>
    <t>1</t>
  </si>
  <si>
    <t>Valsts kase</t>
  </si>
  <si>
    <t>24.08.2006</t>
  </si>
  <si>
    <t>20.08.2026</t>
  </si>
  <si>
    <t>2</t>
  </si>
  <si>
    <t>13.03.2007</t>
  </si>
  <si>
    <t>20.12.2026</t>
  </si>
  <si>
    <t>3</t>
  </si>
  <si>
    <t>Kohēzijas fonda projekta"Ūdenssaimniecības attīstība Olainē un Jaunolainē"Olaines komponentes īstenošanai</t>
  </si>
  <si>
    <t>03.03.2008</t>
  </si>
  <si>
    <t>20.01.2028</t>
  </si>
  <si>
    <t>4</t>
  </si>
  <si>
    <t>14.09.2009</t>
  </si>
  <si>
    <t>20.08.2029</t>
  </si>
  <si>
    <t>5</t>
  </si>
  <si>
    <t>21.08.2014</t>
  </si>
  <si>
    <t>20.08.2024</t>
  </si>
  <si>
    <t>6</t>
  </si>
  <si>
    <t>SIA "Zeiferti" pamatkapitāla palielināšanai ERAF projekta "Ūdenssaimniecības attīstība Olaines novada Stūnīšu ciemā, II kārta" īstenošanai</t>
  </si>
  <si>
    <t>25.09.2015</t>
  </si>
  <si>
    <t>KOPĀ:</t>
  </si>
  <si>
    <t>x</t>
  </si>
  <si>
    <t>Galvojumi</t>
  </si>
  <si>
    <t>Valsts kase/ Ziemeļu investīciju banka</t>
  </si>
  <si>
    <t>Olaines pilsētas siltumapgādes rekonstrukcija</t>
  </si>
  <si>
    <t>09.07.2002</t>
  </si>
  <si>
    <t>Citas ilgtermiņa saistības</t>
  </si>
  <si>
    <t>Kopā saistības</t>
  </si>
  <si>
    <t>Saistību apjoms % no plānotajiem pamatbudžeta ieņēmumiem</t>
  </si>
  <si>
    <t xml:space="preserve">Papildus mācību telpu izbūve-piebūves celtniecība Olaines 1. vidusskolā </t>
  </si>
  <si>
    <t>Papildus mācību telpu izbūve- piebūves celtniecība Olaines 1. vidusskolā</t>
  </si>
  <si>
    <t>7</t>
  </si>
  <si>
    <t>SIA "Zeiferti" pamatkapitāla palielināšanai Kohēzijas fonda projekta "Ūdenssaimniecības attīstība Jaunolaines lielciema, III kārta" īstenošanai</t>
  </si>
  <si>
    <t>20.04.2038</t>
  </si>
  <si>
    <t>17.05.2018</t>
  </si>
  <si>
    <t>A/S “OŪS” pamatkap. paliel. ERAF projekta „Ūdenssaimniecības attīstība Olaines novada Grēnes ciemā” īstenošanai</t>
  </si>
  <si>
    <t>Ūdenssaimniecības attīstība Olainē un Jaunolainē Jaunolaines komponente</t>
  </si>
  <si>
    <t>8</t>
  </si>
  <si>
    <t>9</t>
  </si>
  <si>
    <t>ERAF projekta "Infrastruktūras  uzlabošana uzņēmējdarbības attīstībai Rūpnīcu ielā Olaines novadā" īstenošanai</t>
  </si>
  <si>
    <t>20.04.2039</t>
  </si>
  <si>
    <t>Ceļa infrastruktūras projekta "Infrastruktūras  uzlabošana uzņēmējdarbības attīstībai Rūpnīcu ielā Olaines novadā" īstenošanai</t>
  </si>
  <si>
    <t>10</t>
  </si>
  <si>
    <t>ERAF projekta (Nr.4.2.2.0/17/I/087) “Olaines novada Sociālā aprūpes centra ēkas energoefektivitātes paaugstināšana” īstenošanai</t>
  </si>
  <si>
    <t>20.09.2039</t>
  </si>
  <si>
    <t>17.05.2019</t>
  </si>
  <si>
    <t>SKOLAKR1</t>
  </si>
  <si>
    <t>SKOLAKR2</t>
  </si>
  <si>
    <t>KOHĒZ1</t>
  </si>
  <si>
    <t>KOHĒZ2</t>
  </si>
  <si>
    <t>OŪS1</t>
  </si>
  <si>
    <t>ZEIF3</t>
  </si>
  <si>
    <t>ZEIF4</t>
  </si>
  <si>
    <t>RŪPN1</t>
  </si>
  <si>
    <t>RŪPN2</t>
  </si>
  <si>
    <t>ZEIF8</t>
  </si>
  <si>
    <t>25.09.2019</t>
  </si>
  <si>
    <t>Pielikums Nr.3</t>
  </si>
  <si>
    <t>11</t>
  </si>
  <si>
    <t>Projekta “Gājēju un velosipēdistu ceļa izbūve Jāņupes ciemā gar autoceļu V12” īstenošanai</t>
  </si>
  <si>
    <t>27.08.2020</t>
  </si>
  <si>
    <t>21.05.2019</t>
  </si>
  <si>
    <t>VELOJ</t>
  </si>
  <si>
    <t>279</t>
  </si>
  <si>
    <t>Trančes numurs</t>
  </si>
  <si>
    <t>197</t>
  </si>
  <si>
    <t>13</t>
  </si>
  <si>
    <t>14</t>
  </si>
  <si>
    <t>203</t>
  </si>
  <si>
    <t>388</t>
  </si>
  <si>
    <t>373</t>
  </si>
  <si>
    <t>191</t>
  </si>
  <si>
    <t>106</t>
  </si>
  <si>
    <t>107</t>
  </si>
  <si>
    <t>226</t>
  </si>
  <si>
    <t>12</t>
  </si>
  <si>
    <t>“Būvprojekta izstrāde -Multifunkcionālās ēkas Jelgavas ielā 23, Olainē, jaunbūve” īstenošanai</t>
  </si>
  <si>
    <t>20.05.2026</t>
  </si>
  <si>
    <t>07.06.2021</t>
  </si>
  <si>
    <t>153</t>
  </si>
  <si>
    <t>Projekta "Telpu vienkāršotā atjaunošana pirmsskolas izglītības iestādes izveidei Veselības ielā 7, Olainē" īstenošanai</t>
  </si>
  <si>
    <t>02.08.2021.</t>
  </si>
  <si>
    <t>22.07.2041</t>
  </si>
  <si>
    <t>299</t>
  </si>
  <si>
    <t>DAC</t>
  </si>
  <si>
    <t>PIIVES7</t>
  </si>
  <si>
    <t>MULT1</t>
  </si>
  <si>
    <t>ERAF projekts Nr.4.2.2.0/17/I/080 “Olaines novada pašvaldības ēkas energoefektivitātes paaugstināšana pirmsskolas izglītības iestādes izveidei” realizēšana</t>
  </si>
  <si>
    <t>ERAF projekta Nr. 9.3.1.1/19/I/024 “Sociālo pakalpojumu infrastruktūras attīstība Olaines novadā” realizēšana</t>
  </si>
  <si>
    <t>Projekts</t>
  </si>
  <si>
    <t>29.10.2021.</t>
  </si>
  <si>
    <t>493</t>
  </si>
  <si>
    <t>PIIENV7</t>
  </si>
  <si>
    <t>549</t>
  </si>
  <si>
    <t>26.11.2021.</t>
  </si>
  <si>
    <t>20.11.2041</t>
  </si>
  <si>
    <t>20.08.2040</t>
  </si>
  <si>
    <t>22.09.2025</t>
  </si>
  <si>
    <t>21.10.2041</t>
  </si>
  <si>
    <t>Olaines novada pašvaldības 2022.gada saistību apmērs saimnieciskajā gadā un turpmākajos gados</t>
  </si>
  <si>
    <t>15</t>
  </si>
  <si>
    <t>Olaines novada domes 2022.gada 26.janvāra</t>
  </si>
  <si>
    <t>saistošajiem noteikumiem Nr.SN1/2022 (1 .prot., 2.p.)</t>
  </si>
  <si>
    <t>Domes priekšsēdētāja pirmā vietniece</t>
  </si>
  <si>
    <t>L.Gulbe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</si>
</sst>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Ls &quot;* #,##0.00_-;&quot;-Ls &quot;* #,##0.00_-;_-&quot;Ls &quot;* \-??_-;_-@_-"/>
    <numFmt numFmtId="165" formatCode="0\.0"/>
  </numFmts>
  <fonts count="33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  <font>
      <b/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i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sz val="13"/>
      <name val="Times New Roman"/>
      <family val="1"/>
      <charset val="186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6">
    <xf numFmtId="0" fontId="0" fillId="0" borderId="0"/>
    <xf numFmtId="0" fontId="1" fillId="0" borderId="0"/>
    <xf numFmtId="0" fontId="1" fillId="0" borderId="0"/>
    <xf numFmtId="0" fontId="1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5" applyNumberFormat="0" applyAlignment="0" applyProtection="0"/>
    <xf numFmtId="0" fontId="7" fillId="21" borderId="6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5" applyNumberFormat="0" applyAlignment="0" applyProtection="0"/>
    <xf numFmtId="0" fontId="14" fillId="0" borderId="10" applyNumberFormat="0" applyFill="0" applyAlignment="0" applyProtection="0"/>
    <xf numFmtId="0" fontId="15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11" applyNumberFormat="0" applyAlignment="0" applyProtection="0"/>
    <xf numFmtId="0" fontId="16" fillId="20" borderId="12" applyNumberFormat="0" applyAlignment="0" applyProtection="0"/>
    <xf numFmtId="0" fontId="17" fillId="0" borderId="0"/>
    <xf numFmtId="0" fontId="1" fillId="0" borderId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165" fontId="20" fillId="20" borderId="0" applyBorder="0" applyProtection="0"/>
    <xf numFmtId="0" fontId="21" fillId="0" borderId="0" applyNumberFormat="0" applyFill="0" applyBorder="0" applyAlignment="0" applyProtection="0"/>
    <xf numFmtId="43" fontId="29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NumberFormat="1" applyFont="1" applyFill="1" applyAlignment="1">
      <alignment vertical="center" wrapText="1"/>
    </xf>
    <xf numFmtId="0" fontId="2" fillId="0" borderId="0" xfId="0" applyFont="1" applyFill="1"/>
    <xf numFmtId="49" fontId="22" fillId="0" borderId="0" xfId="0" applyNumberFormat="1" applyFont="1" applyFill="1" applyBorder="1" applyAlignment="1">
      <alignment vertical="center" wrapText="1"/>
    </xf>
    <xf numFmtId="0" fontId="22" fillId="0" borderId="2" xfId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horizontal="center" wrapText="1"/>
    </xf>
    <xf numFmtId="0" fontId="2" fillId="0" borderId="2" xfId="1" applyFont="1" applyFill="1" applyBorder="1" applyAlignment="1" applyProtection="1">
      <alignment horizontal="center"/>
    </xf>
    <xf numFmtId="49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2" xfId="1" applyNumberFormat="1" applyFont="1" applyFill="1" applyBorder="1" applyAlignment="1" applyProtection="1">
      <alignment horizontal="right" vertical="center"/>
      <protection locked="0"/>
    </xf>
    <xf numFmtId="3" fontId="22" fillId="0" borderId="2" xfId="1" applyNumberFormat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center" wrapText="1"/>
    </xf>
    <xf numFmtId="0" fontId="2" fillId="0" borderId="0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right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right" vertical="center" wrapText="1"/>
      <protection locked="0"/>
    </xf>
    <xf numFmtId="49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22" fillId="0" borderId="2" xfId="1" applyNumberFormat="1" applyFont="1" applyFill="1" applyBorder="1" applyAlignment="1" applyProtection="1">
      <alignment vertical="center" wrapText="1"/>
      <protection locked="0"/>
    </xf>
    <xf numFmtId="3" fontId="22" fillId="0" borderId="2" xfId="1" applyNumberFormat="1" applyFont="1" applyFill="1" applyBorder="1" applyAlignment="1" applyProtection="1">
      <alignment horizontal="right" vertical="center" wrapText="1"/>
      <protection locked="0"/>
    </xf>
    <xf numFmtId="49" fontId="22" fillId="0" borderId="0" xfId="1" applyNumberFormat="1" applyFont="1" applyFill="1" applyBorder="1" applyAlignment="1" applyProtection="1">
      <alignment vertical="center" wrapText="1"/>
      <protection locked="0"/>
    </xf>
    <xf numFmtId="3" fontId="2" fillId="0" borderId="0" xfId="1" applyNumberFormat="1" applyFont="1" applyFill="1" applyBorder="1" applyAlignment="1" applyProtection="1">
      <alignment horizontal="right" vertical="center" wrapText="1"/>
      <protection locked="0"/>
    </xf>
    <xf numFmtId="49" fontId="2" fillId="0" borderId="0" xfId="1" applyNumberFormat="1" applyFont="1" applyFill="1" applyBorder="1" applyAlignment="1" applyProtection="1">
      <alignment wrapText="1"/>
      <protection locked="0"/>
    </xf>
    <xf numFmtId="0" fontId="2" fillId="0" borderId="0" xfId="1" applyFont="1" applyFill="1" applyProtection="1">
      <protection locked="0"/>
    </xf>
    <xf numFmtId="49" fontId="2" fillId="0" borderId="2" xfId="1" applyNumberFormat="1" applyFont="1" applyFill="1" applyBorder="1" applyAlignment="1" applyProtection="1">
      <alignment wrapText="1"/>
      <protection locked="0"/>
    </xf>
    <xf numFmtId="49" fontId="22" fillId="0" borderId="2" xfId="1" applyNumberFormat="1" applyFont="1" applyFill="1" applyBorder="1" applyAlignment="1" applyProtection="1">
      <alignment wrapText="1"/>
      <protection locked="0"/>
    </xf>
    <xf numFmtId="49" fontId="23" fillId="0" borderId="2" xfId="2" applyNumberFormat="1" applyFont="1" applyFill="1" applyBorder="1" applyAlignment="1">
      <alignment vertical="center" wrapText="1"/>
    </xf>
    <xf numFmtId="3" fontId="2" fillId="0" borderId="0" xfId="0" applyNumberFormat="1" applyFont="1" applyFill="1" applyAlignment="1"/>
    <xf numFmtId="0" fontId="2" fillId="0" borderId="0" xfId="1" applyFont="1" applyFill="1" applyProtection="1"/>
    <xf numFmtId="3" fontId="27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1" applyNumberFormat="1" applyFont="1" applyFill="1" applyBorder="1" applyAlignment="1" applyProtection="1">
      <alignment horizontal="center" wrapText="1"/>
    </xf>
    <xf numFmtId="49" fontId="25" fillId="0" borderId="2" xfId="1" applyNumberFormat="1" applyFont="1" applyFill="1" applyBorder="1" applyAlignment="1" applyProtection="1">
      <alignment horizontal="left" wrapText="1"/>
    </xf>
    <xf numFmtId="0" fontId="2" fillId="0" borderId="2" xfId="1" applyFont="1" applyFill="1" applyBorder="1" applyAlignment="1" applyProtection="1">
      <alignment horizontal="right" wrapText="1"/>
    </xf>
    <xf numFmtId="0" fontId="2" fillId="0" borderId="4" xfId="1" applyFont="1" applyFill="1" applyBorder="1" applyAlignment="1" applyProtection="1">
      <alignment horizontal="right" wrapText="1"/>
    </xf>
    <xf numFmtId="0" fontId="2" fillId="0" borderId="4" xfId="1" applyFont="1" applyFill="1" applyBorder="1" applyAlignment="1" applyProtection="1">
      <alignment horizontal="right" vertical="center" wrapText="1"/>
    </xf>
    <xf numFmtId="0" fontId="2" fillId="0" borderId="2" xfId="1" applyFont="1" applyFill="1" applyBorder="1" applyAlignment="1" applyProtection="1">
      <alignment horizontal="right" vertical="center" wrapText="1"/>
    </xf>
    <xf numFmtId="0" fontId="24" fillId="0" borderId="0" xfId="1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/>
    </xf>
    <xf numFmtId="49" fontId="22" fillId="0" borderId="2" xfId="1" applyNumberFormat="1" applyFont="1" applyFill="1" applyBorder="1" applyAlignment="1" applyProtection="1">
      <alignment wrapText="1"/>
    </xf>
    <xf numFmtId="3" fontId="28" fillId="0" borderId="2" xfId="1" applyNumberFormat="1" applyFont="1" applyFill="1" applyBorder="1" applyAlignment="1" applyProtection="1">
      <alignment horizontal="right" vertical="center"/>
      <protection locked="0"/>
    </xf>
    <xf numFmtId="3" fontId="27" fillId="0" borderId="2" xfId="1" applyNumberFormat="1" applyFont="1" applyFill="1" applyBorder="1" applyAlignment="1" applyProtection="1">
      <alignment horizontal="right" vertical="center" wrapText="1"/>
    </xf>
    <xf numFmtId="49" fontId="25" fillId="0" borderId="2" xfId="1" applyNumberFormat="1" applyFont="1" applyFill="1" applyBorder="1" applyAlignment="1" applyProtection="1">
      <alignment wrapText="1"/>
      <protection locked="0"/>
    </xf>
    <xf numFmtId="49" fontId="22" fillId="0" borderId="2" xfId="1" applyNumberFormat="1" applyFont="1" applyFill="1" applyBorder="1" applyAlignment="1" applyProtection="1">
      <alignment horizontal="left" wrapText="1"/>
      <protection locked="0"/>
    </xf>
    <xf numFmtId="49" fontId="25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25" fillId="0" borderId="0" xfId="1" applyNumberFormat="1" applyFont="1" applyFill="1" applyBorder="1" applyAlignment="1" applyProtection="1">
      <alignment wrapText="1"/>
      <protection locked="0"/>
    </xf>
    <xf numFmtId="49" fontId="25" fillId="0" borderId="0" xfId="1" applyNumberFormat="1" applyFont="1" applyFill="1" applyBorder="1" applyAlignment="1" applyProtection="1">
      <alignment vertical="center" wrapText="1"/>
      <protection locked="0"/>
    </xf>
    <xf numFmtId="49" fontId="26" fillId="0" borderId="2" xfId="2" applyNumberFormat="1" applyFont="1" applyFill="1" applyBorder="1" applyAlignment="1">
      <alignment vertical="center" wrapText="1"/>
    </xf>
    <xf numFmtId="49" fontId="25" fillId="0" borderId="2" xfId="1" applyNumberFormat="1" applyFont="1" applyFill="1" applyBorder="1" applyAlignment="1" applyProtection="1">
      <alignment horizontal="left" vertical="center" wrapText="1"/>
      <protection locked="0"/>
    </xf>
    <xf numFmtId="4" fontId="2" fillId="0" borderId="2" xfId="1" applyNumberFormat="1" applyFont="1" applyFill="1" applyBorder="1" applyAlignment="1" applyProtection="1">
      <alignment horizontal="right" vertical="center" wrapText="1"/>
    </xf>
    <xf numFmtId="49" fontId="2" fillId="0" borderId="0" xfId="1" applyNumberFormat="1" applyFont="1" applyFill="1" applyBorder="1" applyAlignment="1" applyProtection="1">
      <alignment vertical="center" wrapText="1"/>
      <protection locked="0"/>
    </xf>
    <xf numFmtId="49" fontId="25" fillId="0" borderId="0" xfId="1" applyNumberFormat="1" applyFont="1" applyFill="1" applyBorder="1" applyAlignment="1" applyProtection="1">
      <alignment horizontal="left" vertical="center" wrapText="1"/>
    </xf>
    <xf numFmtId="3" fontId="25" fillId="0" borderId="0" xfId="0" applyNumberFormat="1" applyFont="1" applyFill="1" applyAlignment="1"/>
    <xf numFmtId="0" fontId="2" fillId="0" borderId="0" xfId="0" applyFont="1" applyFill="1" applyAlignment="1">
      <alignment vertical="top" wrapText="1"/>
    </xf>
    <xf numFmtId="0" fontId="25" fillId="0" borderId="0" xfId="1" applyFont="1" applyFill="1" applyProtection="1"/>
    <xf numFmtId="0" fontId="23" fillId="0" borderId="0" xfId="0" applyFont="1" applyFill="1"/>
    <xf numFmtId="49" fontId="22" fillId="0" borderId="2" xfId="1" applyNumberFormat="1" applyFont="1" applyFill="1" applyBorder="1" applyAlignment="1" applyProtection="1">
      <alignment horizontal="center" wrapText="1"/>
    </xf>
    <xf numFmtId="49" fontId="2" fillId="0" borderId="2" xfId="1" applyNumberFormat="1" applyFont="1" applyFill="1" applyBorder="1" applyAlignment="1" applyProtection="1">
      <alignment horizontal="center" wrapText="1"/>
      <protection locked="0"/>
    </xf>
    <xf numFmtId="49" fontId="22" fillId="0" borderId="2" xfId="1" applyNumberFormat="1" applyFont="1" applyFill="1" applyBorder="1" applyAlignment="1" applyProtection="1">
      <alignment horizontal="center" wrapText="1"/>
      <protection locked="0"/>
    </xf>
    <xf numFmtId="49" fontId="2" fillId="0" borderId="0" xfId="1" applyNumberFormat="1" applyFont="1" applyFill="1" applyBorder="1" applyAlignment="1" applyProtection="1">
      <alignment horizontal="center" wrapText="1"/>
      <protection locked="0"/>
    </xf>
    <xf numFmtId="49" fontId="22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23" fillId="0" borderId="2" xfId="2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/>
    </xf>
    <xf numFmtId="0" fontId="2" fillId="0" borderId="0" xfId="1" applyFont="1" applyFill="1" applyAlignment="1" applyProtection="1">
      <alignment horizontal="center"/>
    </xf>
    <xf numFmtId="3" fontId="22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1" applyNumberFormat="1" applyFont="1" applyFill="1" applyBorder="1" applyAlignment="1" applyProtection="1">
      <alignment horizontal="left" vertical="center" wrapText="1"/>
      <protection locked="0"/>
    </xf>
    <xf numFmtId="49" fontId="22" fillId="0" borderId="2" xfId="1" applyNumberFormat="1" applyFont="1" applyFill="1" applyBorder="1" applyAlignment="1" applyProtection="1">
      <alignment horizontal="center" vertical="center" wrapText="1"/>
    </xf>
    <xf numFmtId="49" fontId="22" fillId="0" borderId="2" xfId="1" applyNumberFormat="1" applyFont="1" applyFill="1" applyBorder="1" applyAlignment="1" applyProtection="1">
      <alignment horizontal="left" wrapText="1"/>
    </xf>
    <xf numFmtId="0" fontId="27" fillId="0" borderId="2" xfId="1" applyNumberFormat="1" applyFont="1" applyFill="1" applyBorder="1" applyAlignment="1" applyProtection="1">
      <alignment horizontal="center" vertical="center" wrapText="1"/>
      <protection locked="0"/>
    </xf>
    <xf numFmtId="3" fontId="28" fillId="0" borderId="2" xfId="105" applyNumberFormat="1" applyFont="1" applyFill="1" applyBorder="1" applyAlignment="1" applyProtection="1">
      <alignment horizontal="right" vertical="center"/>
      <protection locked="0"/>
    </xf>
    <xf numFmtId="3" fontId="27" fillId="0" borderId="2" xfId="3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1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1" applyNumberFormat="1" applyFont="1" applyFill="1" applyBorder="1" applyAlignment="1" applyProtection="1">
      <alignment horizontal="left" vertical="center" wrapText="1"/>
    </xf>
    <xf numFmtId="0" fontId="2" fillId="24" borderId="0" xfId="1" applyFont="1" applyFill="1" applyBorder="1" applyAlignment="1" applyProtection="1">
      <alignment vertical="center"/>
    </xf>
    <xf numFmtId="49" fontId="2" fillId="25" borderId="2" xfId="1" applyNumberFormat="1" applyFont="1" applyFill="1" applyBorder="1" applyAlignment="1" applyProtection="1">
      <alignment horizontal="left" vertical="center" wrapText="1"/>
      <protection locked="0"/>
    </xf>
    <xf numFmtId="49" fontId="2" fillId="25" borderId="2" xfId="1" applyNumberFormat="1" applyFont="1" applyFill="1" applyBorder="1" applyAlignment="1" applyProtection="1">
      <alignment horizontal="center" vertical="center" wrapText="1"/>
      <protection locked="0"/>
    </xf>
    <xf numFmtId="49" fontId="31" fillId="0" borderId="0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 applyProtection="1">
      <alignment horizontal="left" vertical="center" wrapText="1"/>
      <protection locked="0"/>
    </xf>
    <xf numFmtId="3" fontId="2" fillId="0" borderId="0" xfId="1" applyNumberFormat="1" applyFont="1" applyFill="1" applyBorder="1" applyProtection="1">
      <protection locked="0"/>
    </xf>
    <xf numFmtId="3" fontId="27" fillId="0" borderId="2" xfId="1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Fill="1"/>
    <xf numFmtId="0" fontId="32" fillId="0" borderId="0" xfId="0" applyFont="1" applyFill="1"/>
    <xf numFmtId="0" fontId="32" fillId="0" borderId="0" xfId="0" applyFont="1" applyFill="1" applyAlignment="1">
      <alignment horizontal="center"/>
    </xf>
    <xf numFmtId="49" fontId="24" fillId="0" borderId="0" xfId="1" applyNumberFormat="1" applyFont="1" applyFill="1" applyBorder="1" applyAlignment="1" applyProtection="1">
      <alignment horizontal="center" vertical="center" wrapText="1"/>
    </xf>
    <xf numFmtId="49" fontId="24" fillId="0" borderId="0" xfId="1" applyNumberFormat="1" applyFont="1" applyFill="1" applyBorder="1" applyAlignment="1" applyProtection="1">
      <alignment vertical="center" wrapText="1"/>
    </xf>
    <xf numFmtId="49" fontId="25" fillId="0" borderId="0" xfId="1" applyNumberFormat="1" applyFont="1" applyFill="1" applyBorder="1" applyAlignment="1" applyProtection="1">
      <alignment vertical="center" wrapText="1"/>
    </xf>
    <xf numFmtId="0" fontId="32" fillId="0" borderId="0" xfId="0" applyFont="1" applyFill="1" applyAlignment="1">
      <alignment horizontal="left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right" vertical="center" wrapText="1"/>
    </xf>
    <xf numFmtId="0" fontId="28" fillId="0" borderId="0" xfId="0" applyNumberFormat="1" applyFont="1" applyFill="1" applyBorder="1" applyAlignment="1">
      <alignment horizontal="right" vertical="center" wrapText="1"/>
    </xf>
    <xf numFmtId="49" fontId="31" fillId="0" borderId="0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49" fontId="22" fillId="0" borderId="2" xfId="1" applyNumberFormat="1" applyFont="1" applyFill="1" applyBorder="1" applyAlignment="1" applyProtection="1">
      <alignment horizontal="center" vertical="center" wrapText="1"/>
    </xf>
    <xf numFmtId="49" fontId="22" fillId="0" borderId="2" xfId="2" applyNumberFormat="1" applyFont="1" applyFill="1" applyBorder="1" applyAlignment="1">
      <alignment horizontal="center" vertical="center" wrapText="1"/>
    </xf>
    <xf numFmtId="0" fontId="22" fillId="0" borderId="14" xfId="1" applyFont="1" applyFill="1" applyBorder="1" applyAlignment="1" applyProtection="1">
      <alignment horizontal="center" wrapText="1"/>
      <protection locked="0"/>
    </xf>
    <xf numFmtId="49" fontId="2" fillId="0" borderId="2" xfId="1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1" applyNumberFormat="1" applyFont="1" applyFill="1" applyBorder="1" applyAlignment="1" applyProtection="1">
      <alignment horizontal="left" vertical="center" wrapText="1"/>
    </xf>
  </cellXfs>
  <cellStyles count="106">
    <cellStyle name="20% - Accent1 2 2" xfId="4" xr:uid="{50A439CD-ED4B-45E6-8320-81DFC30C1994}"/>
    <cellStyle name="20% - Accent1 2 2 2" xfId="5" xr:uid="{5AF95B51-6AE9-4D75-A266-64C7797BC78A}"/>
    <cellStyle name="20% - Accent1 2 2 3" xfId="6" xr:uid="{3FADAAE4-2859-4FD9-ABBF-D667FA221B26}"/>
    <cellStyle name="20% - Accent2 2 2" xfId="7" xr:uid="{7ABBE636-AEE6-4384-9D75-02EDCC0F8F4F}"/>
    <cellStyle name="20% - Accent2 2 2 2" xfId="8" xr:uid="{BD68C91B-3594-4FE2-8F9F-A3927845BCDF}"/>
    <cellStyle name="20% - Accent2 2 2 3" xfId="9" xr:uid="{71B5497A-5E4C-45B6-80A8-5182C7A9D288}"/>
    <cellStyle name="20% - Accent3 2 2" xfId="10" xr:uid="{8FF4E559-51B6-4B35-9421-C6BCF3F2CB34}"/>
    <cellStyle name="20% - Accent3 2 2 2" xfId="11" xr:uid="{30CABB07-FBD7-4CDE-ADE8-794BF79B8FFA}"/>
    <cellStyle name="20% - Accent3 2 2 3" xfId="12" xr:uid="{396FA879-8935-42D1-8EE4-CFA54C9DBF90}"/>
    <cellStyle name="20% - Accent4 2 2" xfId="13" xr:uid="{435DA7E8-15DE-4103-97FE-8198FDA8BF08}"/>
    <cellStyle name="20% - Accent4 2 2 2" xfId="14" xr:uid="{53B75CDC-F1A9-411D-AFC7-555381260C8A}"/>
    <cellStyle name="20% - Accent4 2 2 3" xfId="15" xr:uid="{6907E287-0EDB-4564-9F59-CE40B08BBD68}"/>
    <cellStyle name="20% - Accent5 2 2" xfId="16" xr:uid="{5542BB18-5D47-405A-A59E-BE86F1BE42B4}"/>
    <cellStyle name="20% - Accent5 2 2 2" xfId="17" xr:uid="{F283097E-8686-4080-A89A-436C3B996D4F}"/>
    <cellStyle name="20% - Accent5 2 2 3" xfId="18" xr:uid="{85316A86-2BCB-48E2-AC1C-2F2A6C1B13F3}"/>
    <cellStyle name="20% - Accent6 2 2" xfId="19" xr:uid="{B05CC927-CFAE-4752-8BB1-BD50A47D25B1}"/>
    <cellStyle name="20% - Accent6 2 2 2" xfId="20" xr:uid="{B8A8584C-6CCC-48E3-9E21-551EFD16D3B0}"/>
    <cellStyle name="20% - Accent6 2 2 3" xfId="21" xr:uid="{55159807-5635-4EB4-9AF4-88282A2A78B0}"/>
    <cellStyle name="40% - Accent1 2 2" xfId="22" xr:uid="{6DAA776A-6860-418F-998F-DA64163D727E}"/>
    <cellStyle name="40% - Accent1 2 2 2" xfId="23" xr:uid="{A0C74A20-42C1-48A6-8A5D-D8779D75ABE2}"/>
    <cellStyle name="40% - Accent1 2 2 3" xfId="24" xr:uid="{377AED0F-FD76-4D8B-B747-CA10EF615482}"/>
    <cellStyle name="40% - Accent2 2 2" xfId="25" xr:uid="{067B5B64-49A5-4BB9-9A16-E38771F745A6}"/>
    <cellStyle name="40% - Accent2 2 2 2" xfId="26" xr:uid="{9666C81C-B374-4963-B752-59835068D3BE}"/>
    <cellStyle name="40% - Accent2 2 2 3" xfId="27" xr:uid="{BFCAA93D-C24E-445F-810F-480F6DBD7A64}"/>
    <cellStyle name="40% - Accent3 2 2" xfId="28" xr:uid="{AC07226E-4CC1-4DF8-B9F0-91AA51CA9305}"/>
    <cellStyle name="40% - Accent3 2 2 2" xfId="29" xr:uid="{36A4BACE-18C2-4C77-88D7-2BDFB1F6EBF7}"/>
    <cellStyle name="40% - Accent3 2 2 3" xfId="30" xr:uid="{F48C9D21-F0CE-4A31-A532-DC8EF9B40BDB}"/>
    <cellStyle name="40% - Accent4 2 2" xfId="31" xr:uid="{1FBA9B0B-FEBA-420E-94D4-BB00C5E196DA}"/>
    <cellStyle name="40% - Accent4 2 2 2" xfId="32" xr:uid="{74902D50-C37A-4663-9EB9-E55C29148097}"/>
    <cellStyle name="40% - Accent4 2 2 3" xfId="33" xr:uid="{35ECFACE-50AF-4285-ABAF-1738BBAFAC49}"/>
    <cellStyle name="40% - Accent5 2 2" xfId="34" xr:uid="{88BFC585-6A96-4769-A551-6A02DFF21E25}"/>
    <cellStyle name="40% - Accent5 2 2 2" xfId="35" xr:uid="{0C07AEA9-7388-4F6A-9C27-02694551E1C1}"/>
    <cellStyle name="40% - Accent5 2 2 3" xfId="36" xr:uid="{46EBBEC0-54A5-4319-A6BB-DCD9D597C170}"/>
    <cellStyle name="40% - Accent6 2 2" xfId="37" xr:uid="{699D09B5-EAC9-463E-9FE9-37FCAFE17657}"/>
    <cellStyle name="40% - Accent6 2 2 2" xfId="38" xr:uid="{D7B43A9F-7860-421F-A38F-C20F3DB2E02A}"/>
    <cellStyle name="40% - Accent6 2 2 3" xfId="39" xr:uid="{78CC8C51-9973-411A-8633-EFCDBF43595E}"/>
    <cellStyle name="60% - Accent1 2 2" xfId="40" xr:uid="{A7A6E9D9-1EDC-4C59-B6C6-4320BAA6A3BE}"/>
    <cellStyle name="60% - Accent2 2 2" xfId="41" xr:uid="{2DE1E5B4-9BC4-47A1-AE8A-DFD142EF3AB8}"/>
    <cellStyle name="60% - Accent3 2 2" xfId="42" xr:uid="{88E506D1-75A7-4AB4-AF21-8C422D6A65B5}"/>
    <cellStyle name="60% - Accent4 2 2" xfId="43" xr:uid="{9D72314E-4FBC-4F95-ABEF-68F569B9EC60}"/>
    <cellStyle name="60% - Accent5 2 2" xfId="44" xr:uid="{C009E616-FB23-4D10-B130-5C7039F2182F}"/>
    <cellStyle name="60% - Accent6 2 2" xfId="45" xr:uid="{374283E4-F74D-4725-9B04-D87DFB6A4CBE}"/>
    <cellStyle name="Accent1 2 2" xfId="46" xr:uid="{5E44C60B-A01E-4FAC-984E-F919F5D0F78C}"/>
    <cellStyle name="Accent2 2 2" xfId="47" xr:uid="{7D5607AF-B24D-489C-B86E-0582C30C1F10}"/>
    <cellStyle name="Accent3 2 2" xfId="48" xr:uid="{BEA973F9-85CC-4389-A849-3D0AC09BDFC6}"/>
    <cellStyle name="Accent4 2 2" xfId="49" xr:uid="{15141DA9-4956-411A-8C54-44012F5B7474}"/>
    <cellStyle name="Accent5 2 2" xfId="50" xr:uid="{986F2700-2602-4546-9E59-03B499637137}"/>
    <cellStyle name="Accent6 2 2" xfId="51" xr:uid="{5105ECBC-1CE5-426E-B718-859875E07144}"/>
    <cellStyle name="Bad 2 2" xfId="52" xr:uid="{2E6F8C5E-E6BC-4875-9F33-3EC90843EB00}"/>
    <cellStyle name="Calculation 2 2" xfId="53" xr:uid="{3FA705B3-3FD9-4EF6-8E7B-807A18E4A724}"/>
    <cellStyle name="Check Cell 2 2" xfId="54" xr:uid="{456CFEE1-AF4D-45C8-B7F8-A34380CD640D}"/>
    <cellStyle name="Currency 2" xfId="55" xr:uid="{E110A3C9-5B2C-4DD4-906D-EEC5B9998F3F}"/>
    <cellStyle name="Currency 2 2" xfId="56" xr:uid="{9462FD92-DCD6-46A2-AA02-954A989E60E0}"/>
    <cellStyle name="Explanatory Text 2 2" xfId="57" xr:uid="{7258949D-C030-46C8-8E3B-3B046A0E36BB}"/>
    <cellStyle name="Good 2 2" xfId="58" xr:uid="{EC2E2E2A-FD4E-46F3-931E-E77161D1EAAE}"/>
    <cellStyle name="Heading 1 2 2" xfId="59" xr:uid="{B7575E64-8B8E-4ED3-BA29-6541299C263C}"/>
    <cellStyle name="Heading 2 2 2" xfId="60" xr:uid="{912AAC77-75E1-4B00-87D6-BBFDB7E16ACD}"/>
    <cellStyle name="Heading 3 2 2" xfId="61" xr:uid="{6EDA87B1-8833-4B40-991B-5CEC38726161}"/>
    <cellStyle name="Heading 4 2 2" xfId="62" xr:uid="{88970959-3BB1-4B12-9950-922BBCE12EBA}"/>
    <cellStyle name="Input 2 2" xfId="63" xr:uid="{93FD894D-992D-4EFB-A580-82130EE316F3}"/>
    <cellStyle name="Komats" xfId="105" builtinId="3"/>
    <cellStyle name="Linked Cell 2 2" xfId="64" xr:uid="{FB8D9922-A217-4AF6-A077-86DF9BF1764C}"/>
    <cellStyle name="Neutral 2 2" xfId="65" xr:uid="{8EC16F72-09C2-4B7E-B729-82397F12D0DA}"/>
    <cellStyle name="Normal 10" xfId="66" xr:uid="{D22645D9-5A38-45C5-898C-37831C18687D}"/>
    <cellStyle name="Normal 10 2" xfId="67" xr:uid="{A88D87FE-CB0B-43B1-ABCD-F2CAF7E3B7F4}"/>
    <cellStyle name="Normal 11" xfId="68" xr:uid="{E1EA610E-110A-4809-BBF6-365E210CBD97}"/>
    <cellStyle name="Normal 11 2" xfId="69" xr:uid="{3BE6C864-BFF6-4372-8E91-8D8E30282D07}"/>
    <cellStyle name="Normal 12" xfId="70" xr:uid="{E0B140EC-5DF1-4274-AC43-D21D4336129A}"/>
    <cellStyle name="Normal 12 2" xfId="71" xr:uid="{BE169317-E04A-4AA5-97C8-11C4AAC7165A}"/>
    <cellStyle name="Normal 13" xfId="72" xr:uid="{56F15A9A-27A5-497E-A158-4825584D7A01}"/>
    <cellStyle name="Normal 13 2" xfId="73" xr:uid="{C0E8ED41-CCAF-4587-A521-5620DDAEA416}"/>
    <cellStyle name="Normal 14" xfId="74" xr:uid="{B34F69DA-CF6E-4671-85A0-ED630518C2C6}"/>
    <cellStyle name="Normal 14 2" xfId="75" xr:uid="{9C38A022-198B-4E43-B6ED-B556881EECD4}"/>
    <cellStyle name="Normal 15" xfId="76" xr:uid="{9470EFF1-DBA7-4CF5-BDD2-C4FF56C93A46}"/>
    <cellStyle name="Normal 15 2" xfId="77" xr:uid="{58D45277-A349-4D6E-BAF8-56C4EBDEAF91}"/>
    <cellStyle name="Normal 16" xfId="78" xr:uid="{BFDFF9EC-AA74-4A4B-9D55-02A7FF7427E0}"/>
    <cellStyle name="Normal 16 2" xfId="79" xr:uid="{583E6F5F-DAD9-4EDE-89DE-572223E88361}"/>
    <cellStyle name="Normal 18" xfId="80" xr:uid="{4633269F-7CB0-46EB-8E5E-EB423248D217}"/>
    <cellStyle name="Normal 2" xfId="81" xr:uid="{80D44B1A-6BF5-4F6B-8A25-5EDD79862754}"/>
    <cellStyle name="Normal 2 2" xfId="82" xr:uid="{3DF97BE9-1EDC-4F8D-8E9F-328A60B473E4}"/>
    <cellStyle name="Normal 20" xfId="83" xr:uid="{015FC4D2-D139-455C-B56D-CC6776872C77}"/>
    <cellStyle name="Normal 20 2" xfId="84" xr:uid="{33B6B508-7415-4663-B198-30960E448524}"/>
    <cellStyle name="Normal 21" xfId="85" xr:uid="{890CCD4E-05B0-4403-8200-6295A437D28A}"/>
    <cellStyle name="Normal 21 2" xfId="86" xr:uid="{78676035-E07A-497D-A83A-FE315B0018C5}"/>
    <cellStyle name="Normal 3 2" xfId="87" xr:uid="{F878A342-19C9-424D-AE74-BBA5BE1BF91C}"/>
    <cellStyle name="Normal 4" xfId="88" xr:uid="{07E2318D-C8C2-439A-9C84-52D70F250A40}"/>
    <cellStyle name="Normal 4 2" xfId="89" xr:uid="{5D4B86D8-55EB-47BC-A9D3-83985211AC6D}"/>
    <cellStyle name="Normal 4_7-4" xfId="90" xr:uid="{25A42B33-F99B-4DEC-B461-9399568B2DC5}"/>
    <cellStyle name="Normal 5" xfId="91" xr:uid="{F9948476-9DD4-4D91-AE37-AE09552CC77A}"/>
    <cellStyle name="Normal 5 2" xfId="92" xr:uid="{69B50DB8-A442-4B08-B41C-FBF7256075A4}"/>
    <cellStyle name="Normal 8" xfId="93" xr:uid="{8DD58C78-7A80-457D-AC71-C8E83F6A8A11}"/>
    <cellStyle name="Normal 8 2" xfId="94" xr:uid="{8762D29E-7030-4377-9258-ADE41244393A}"/>
    <cellStyle name="Normal 9" xfId="95" xr:uid="{19BE26CB-C228-4B16-8942-0C20B6325B8D}"/>
    <cellStyle name="Normal 9 2" xfId="96" xr:uid="{07263BD9-18BE-482F-8294-C707076A769A}"/>
    <cellStyle name="Normal_Pamatformas" xfId="1" xr:uid="{00000000-0005-0000-0000-000000000000}"/>
    <cellStyle name="Normal_Veidlapa_2008_oktobris_(5.piel)_(2)" xfId="2" xr:uid="{00000000-0005-0000-0000-000001000000}"/>
    <cellStyle name="Note 2 2" xfId="97" xr:uid="{7BADA67F-F295-4457-ABA8-7F434037946A}"/>
    <cellStyle name="Output 2 2" xfId="98" xr:uid="{91285DC9-CB59-4A0E-AD0F-9245DF5F2405}"/>
    <cellStyle name="Parastais_FMLikp01_p05_221205_pap_afp_makp" xfId="99" xr:uid="{28A45639-71D9-43EE-BC04-33D17BD5825C}"/>
    <cellStyle name="Parasts" xfId="0" builtinId="0"/>
    <cellStyle name="Parasts 2" xfId="3" xr:uid="{CB1F56E6-541F-4A30-BD47-819911F82C2D}"/>
    <cellStyle name="Style 1" xfId="100" xr:uid="{74064C80-4359-409A-B138-C1D9BF3CFC75}"/>
    <cellStyle name="Title 2 2" xfId="101" xr:uid="{6627A565-A219-4CA9-AB09-4C5808F24038}"/>
    <cellStyle name="Total 2 2" xfId="102" xr:uid="{96BAD765-BB40-4762-9DE8-D1EADE4E4ADC}"/>
    <cellStyle name="V?st." xfId="103" xr:uid="{64EECC60-19CE-4615-A7F6-A9FB843A0896}"/>
    <cellStyle name="Warning Text 2 2" xfId="104" xr:uid="{6748CA0E-70F9-4CA9-8555-A8FBD0B545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D43"/>
  <sheetViews>
    <sheetView tabSelected="1" topLeftCell="E1" zoomScale="84" zoomScaleNormal="84" workbookViewId="0">
      <selection activeCell="Q48" sqref="Q48"/>
    </sheetView>
  </sheetViews>
  <sheetFormatPr defaultRowHeight="15.75"/>
  <cols>
    <col min="1" max="1" width="6.140625" style="11" customWidth="1"/>
    <col min="2" max="2" width="17.85546875" style="26" customWidth="1"/>
    <col min="3" max="3" width="13.7109375" style="26" hidden="1" customWidth="1"/>
    <col min="4" max="4" width="21.7109375" style="60" hidden="1" customWidth="1"/>
    <col min="5" max="5" width="31.5703125" style="26" customWidth="1"/>
    <col min="6" max="7" width="12.28515625" style="26" customWidth="1"/>
    <col min="8" max="8" width="16.7109375" style="26" customWidth="1"/>
    <col min="9" max="9" width="15" style="51" customWidth="1"/>
    <col min="10" max="18" width="13.28515625" style="21" customWidth="1"/>
    <col min="19" max="19" width="10.140625" style="11" bestFit="1" customWidth="1"/>
    <col min="20" max="238" width="9.140625" style="11"/>
    <col min="239" max="245" width="9.140625" style="52"/>
    <col min="246" max="246" width="8.140625" style="52" customWidth="1"/>
    <col min="247" max="247" width="16.7109375" style="52" customWidth="1"/>
    <col min="248" max="248" width="0" style="52" hidden="1" customWidth="1"/>
    <col min="249" max="249" width="25" style="52" customWidth="1"/>
    <col min="250" max="253" width="12.28515625" style="52" customWidth="1"/>
    <col min="254" max="262" width="13.28515625" style="52" customWidth="1"/>
    <col min="263" max="501" width="9.140625" style="52"/>
    <col min="502" max="502" width="8.140625" style="52" customWidth="1"/>
    <col min="503" max="503" width="16.7109375" style="52" customWidth="1"/>
    <col min="504" max="504" width="0" style="52" hidden="1" customWidth="1"/>
    <col min="505" max="505" width="25" style="52" customWidth="1"/>
    <col min="506" max="509" width="12.28515625" style="52" customWidth="1"/>
    <col min="510" max="518" width="13.28515625" style="52" customWidth="1"/>
    <col min="519" max="757" width="9.140625" style="52"/>
    <col min="758" max="758" width="8.140625" style="52" customWidth="1"/>
    <col min="759" max="759" width="16.7109375" style="52" customWidth="1"/>
    <col min="760" max="760" width="0" style="52" hidden="1" customWidth="1"/>
    <col min="761" max="761" width="25" style="52" customWidth="1"/>
    <col min="762" max="765" width="12.28515625" style="52" customWidth="1"/>
    <col min="766" max="774" width="13.28515625" style="52" customWidth="1"/>
    <col min="775" max="1013" width="9.140625" style="52"/>
    <col min="1014" max="1014" width="8.140625" style="52" customWidth="1"/>
    <col min="1015" max="1015" width="16.7109375" style="52" customWidth="1"/>
    <col min="1016" max="1016" width="0" style="52" hidden="1" customWidth="1"/>
    <col min="1017" max="1017" width="25" style="52" customWidth="1"/>
    <col min="1018" max="1021" width="12.28515625" style="52" customWidth="1"/>
    <col min="1022" max="1030" width="13.28515625" style="52" customWidth="1"/>
    <col min="1031" max="1269" width="9.140625" style="52"/>
    <col min="1270" max="1270" width="8.140625" style="52" customWidth="1"/>
    <col min="1271" max="1271" width="16.7109375" style="52" customWidth="1"/>
    <col min="1272" max="1272" width="0" style="52" hidden="1" customWidth="1"/>
    <col min="1273" max="1273" width="25" style="52" customWidth="1"/>
    <col min="1274" max="1277" width="12.28515625" style="52" customWidth="1"/>
    <col min="1278" max="1286" width="13.28515625" style="52" customWidth="1"/>
    <col min="1287" max="1525" width="9.140625" style="52"/>
    <col min="1526" max="1526" width="8.140625" style="52" customWidth="1"/>
    <col min="1527" max="1527" width="16.7109375" style="52" customWidth="1"/>
    <col min="1528" max="1528" width="0" style="52" hidden="1" customWidth="1"/>
    <col min="1529" max="1529" width="25" style="52" customWidth="1"/>
    <col min="1530" max="1533" width="12.28515625" style="52" customWidth="1"/>
    <col min="1534" max="1542" width="13.28515625" style="52" customWidth="1"/>
    <col min="1543" max="1781" width="9.140625" style="52"/>
    <col min="1782" max="1782" width="8.140625" style="52" customWidth="1"/>
    <col min="1783" max="1783" width="16.7109375" style="52" customWidth="1"/>
    <col min="1784" max="1784" width="0" style="52" hidden="1" customWidth="1"/>
    <col min="1785" max="1785" width="25" style="52" customWidth="1"/>
    <col min="1786" max="1789" width="12.28515625" style="52" customWidth="1"/>
    <col min="1790" max="1798" width="13.28515625" style="52" customWidth="1"/>
    <col min="1799" max="2037" width="9.140625" style="52"/>
    <col min="2038" max="2038" width="8.140625" style="52" customWidth="1"/>
    <col min="2039" max="2039" width="16.7109375" style="52" customWidth="1"/>
    <col min="2040" max="2040" width="0" style="52" hidden="1" customWidth="1"/>
    <col min="2041" max="2041" width="25" style="52" customWidth="1"/>
    <col min="2042" max="2045" width="12.28515625" style="52" customWidth="1"/>
    <col min="2046" max="2054" width="13.28515625" style="52" customWidth="1"/>
    <col min="2055" max="2293" width="9.140625" style="52"/>
    <col min="2294" max="2294" width="8.140625" style="52" customWidth="1"/>
    <col min="2295" max="2295" width="16.7109375" style="52" customWidth="1"/>
    <col min="2296" max="2296" width="0" style="52" hidden="1" customWidth="1"/>
    <col min="2297" max="2297" width="25" style="52" customWidth="1"/>
    <col min="2298" max="2301" width="12.28515625" style="52" customWidth="1"/>
    <col min="2302" max="2310" width="13.28515625" style="52" customWidth="1"/>
    <col min="2311" max="2549" width="9.140625" style="52"/>
    <col min="2550" max="2550" width="8.140625" style="52" customWidth="1"/>
    <col min="2551" max="2551" width="16.7109375" style="52" customWidth="1"/>
    <col min="2552" max="2552" width="0" style="52" hidden="1" customWidth="1"/>
    <col min="2553" max="2553" width="25" style="52" customWidth="1"/>
    <col min="2554" max="2557" width="12.28515625" style="52" customWidth="1"/>
    <col min="2558" max="2566" width="13.28515625" style="52" customWidth="1"/>
    <col min="2567" max="2805" width="9.140625" style="52"/>
    <col min="2806" max="2806" width="8.140625" style="52" customWidth="1"/>
    <col min="2807" max="2807" width="16.7109375" style="52" customWidth="1"/>
    <col min="2808" max="2808" width="0" style="52" hidden="1" customWidth="1"/>
    <col min="2809" max="2809" width="25" style="52" customWidth="1"/>
    <col min="2810" max="2813" width="12.28515625" style="52" customWidth="1"/>
    <col min="2814" max="2822" width="13.28515625" style="52" customWidth="1"/>
    <col min="2823" max="3061" width="9.140625" style="52"/>
    <col min="3062" max="3062" width="8.140625" style="52" customWidth="1"/>
    <col min="3063" max="3063" width="16.7109375" style="52" customWidth="1"/>
    <col min="3064" max="3064" width="0" style="52" hidden="1" customWidth="1"/>
    <col min="3065" max="3065" width="25" style="52" customWidth="1"/>
    <col min="3066" max="3069" width="12.28515625" style="52" customWidth="1"/>
    <col min="3070" max="3078" width="13.28515625" style="52" customWidth="1"/>
    <col min="3079" max="3317" width="9.140625" style="52"/>
    <col min="3318" max="3318" width="8.140625" style="52" customWidth="1"/>
    <col min="3319" max="3319" width="16.7109375" style="52" customWidth="1"/>
    <col min="3320" max="3320" width="0" style="52" hidden="1" customWidth="1"/>
    <col min="3321" max="3321" width="25" style="52" customWidth="1"/>
    <col min="3322" max="3325" width="12.28515625" style="52" customWidth="1"/>
    <col min="3326" max="3334" width="13.28515625" style="52" customWidth="1"/>
    <col min="3335" max="3573" width="9.140625" style="52"/>
    <col min="3574" max="3574" width="8.140625" style="52" customWidth="1"/>
    <col min="3575" max="3575" width="16.7109375" style="52" customWidth="1"/>
    <col min="3576" max="3576" width="0" style="52" hidden="1" customWidth="1"/>
    <col min="3577" max="3577" width="25" style="52" customWidth="1"/>
    <col min="3578" max="3581" width="12.28515625" style="52" customWidth="1"/>
    <col min="3582" max="3590" width="13.28515625" style="52" customWidth="1"/>
    <col min="3591" max="3829" width="9.140625" style="52"/>
    <col min="3830" max="3830" width="8.140625" style="52" customWidth="1"/>
    <col min="3831" max="3831" width="16.7109375" style="52" customWidth="1"/>
    <col min="3832" max="3832" width="0" style="52" hidden="1" customWidth="1"/>
    <col min="3833" max="3833" width="25" style="52" customWidth="1"/>
    <col min="3834" max="3837" width="12.28515625" style="52" customWidth="1"/>
    <col min="3838" max="3846" width="13.28515625" style="52" customWidth="1"/>
    <col min="3847" max="4085" width="9.140625" style="52"/>
    <col min="4086" max="4086" width="8.140625" style="52" customWidth="1"/>
    <col min="4087" max="4087" width="16.7109375" style="52" customWidth="1"/>
    <col min="4088" max="4088" width="0" style="52" hidden="1" customWidth="1"/>
    <col min="4089" max="4089" width="25" style="52" customWidth="1"/>
    <col min="4090" max="4093" width="12.28515625" style="52" customWidth="1"/>
    <col min="4094" max="4102" width="13.28515625" style="52" customWidth="1"/>
    <col min="4103" max="4341" width="9.140625" style="52"/>
    <col min="4342" max="4342" width="8.140625" style="52" customWidth="1"/>
    <col min="4343" max="4343" width="16.7109375" style="52" customWidth="1"/>
    <col min="4344" max="4344" width="0" style="52" hidden="1" customWidth="1"/>
    <col min="4345" max="4345" width="25" style="52" customWidth="1"/>
    <col min="4346" max="4349" width="12.28515625" style="52" customWidth="1"/>
    <col min="4350" max="4358" width="13.28515625" style="52" customWidth="1"/>
    <col min="4359" max="4597" width="9.140625" style="52"/>
    <col min="4598" max="4598" width="8.140625" style="52" customWidth="1"/>
    <col min="4599" max="4599" width="16.7109375" style="52" customWidth="1"/>
    <col min="4600" max="4600" width="0" style="52" hidden="1" customWidth="1"/>
    <col min="4601" max="4601" width="25" style="52" customWidth="1"/>
    <col min="4602" max="4605" width="12.28515625" style="52" customWidth="1"/>
    <col min="4606" max="4614" width="13.28515625" style="52" customWidth="1"/>
    <col min="4615" max="4853" width="9.140625" style="52"/>
    <col min="4854" max="4854" width="8.140625" style="52" customWidth="1"/>
    <col min="4855" max="4855" width="16.7109375" style="52" customWidth="1"/>
    <col min="4856" max="4856" width="0" style="52" hidden="1" customWidth="1"/>
    <col min="4857" max="4857" width="25" style="52" customWidth="1"/>
    <col min="4858" max="4861" width="12.28515625" style="52" customWidth="1"/>
    <col min="4862" max="4870" width="13.28515625" style="52" customWidth="1"/>
    <col min="4871" max="5109" width="9.140625" style="52"/>
    <col min="5110" max="5110" width="8.140625" style="52" customWidth="1"/>
    <col min="5111" max="5111" width="16.7109375" style="52" customWidth="1"/>
    <col min="5112" max="5112" width="0" style="52" hidden="1" customWidth="1"/>
    <col min="5113" max="5113" width="25" style="52" customWidth="1"/>
    <col min="5114" max="5117" width="12.28515625" style="52" customWidth="1"/>
    <col min="5118" max="5126" width="13.28515625" style="52" customWidth="1"/>
    <col min="5127" max="5365" width="9.140625" style="52"/>
    <col min="5366" max="5366" width="8.140625" style="52" customWidth="1"/>
    <col min="5367" max="5367" width="16.7109375" style="52" customWidth="1"/>
    <col min="5368" max="5368" width="0" style="52" hidden="1" customWidth="1"/>
    <col min="5369" max="5369" width="25" style="52" customWidth="1"/>
    <col min="5370" max="5373" width="12.28515625" style="52" customWidth="1"/>
    <col min="5374" max="5382" width="13.28515625" style="52" customWidth="1"/>
    <col min="5383" max="5621" width="9.140625" style="52"/>
    <col min="5622" max="5622" width="8.140625" style="52" customWidth="1"/>
    <col min="5623" max="5623" width="16.7109375" style="52" customWidth="1"/>
    <col min="5624" max="5624" width="0" style="52" hidden="1" customWidth="1"/>
    <col min="5625" max="5625" width="25" style="52" customWidth="1"/>
    <col min="5626" max="5629" width="12.28515625" style="52" customWidth="1"/>
    <col min="5630" max="5638" width="13.28515625" style="52" customWidth="1"/>
    <col min="5639" max="5877" width="9.140625" style="52"/>
    <col min="5878" max="5878" width="8.140625" style="52" customWidth="1"/>
    <col min="5879" max="5879" width="16.7109375" style="52" customWidth="1"/>
    <col min="5880" max="5880" width="0" style="52" hidden="1" customWidth="1"/>
    <col min="5881" max="5881" width="25" style="52" customWidth="1"/>
    <col min="5882" max="5885" width="12.28515625" style="52" customWidth="1"/>
    <col min="5886" max="5894" width="13.28515625" style="52" customWidth="1"/>
    <col min="5895" max="6133" width="9.140625" style="52"/>
    <col min="6134" max="6134" width="8.140625" style="52" customWidth="1"/>
    <col min="6135" max="6135" width="16.7109375" style="52" customWidth="1"/>
    <col min="6136" max="6136" width="0" style="52" hidden="1" customWidth="1"/>
    <col min="6137" max="6137" width="25" style="52" customWidth="1"/>
    <col min="6138" max="6141" width="12.28515625" style="52" customWidth="1"/>
    <col min="6142" max="6150" width="13.28515625" style="52" customWidth="1"/>
    <col min="6151" max="6389" width="9.140625" style="52"/>
    <col min="6390" max="6390" width="8.140625" style="52" customWidth="1"/>
    <col min="6391" max="6391" width="16.7109375" style="52" customWidth="1"/>
    <col min="6392" max="6392" width="0" style="52" hidden="1" customWidth="1"/>
    <col min="6393" max="6393" width="25" style="52" customWidth="1"/>
    <col min="6394" max="6397" width="12.28515625" style="52" customWidth="1"/>
    <col min="6398" max="6406" width="13.28515625" style="52" customWidth="1"/>
    <col min="6407" max="6645" width="9.140625" style="52"/>
    <col min="6646" max="6646" width="8.140625" style="52" customWidth="1"/>
    <col min="6647" max="6647" width="16.7109375" style="52" customWidth="1"/>
    <col min="6648" max="6648" width="0" style="52" hidden="1" customWidth="1"/>
    <col min="6649" max="6649" width="25" style="52" customWidth="1"/>
    <col min="6650" max="6653" width="12.28515625" style="52" customWidth="1"/>
    <col min="6654" max="6662" width="13.28515625" style="52" customWidth="1"/>
    <col min="6663" max="6901" width="9.140625" style="52"/>
    <col min="6902" max="6902" width="8.140625" style="52" customWidth="1"/>
    <col min="6903" max="6903" width="16.7109375" style="52" customWidth="1"/>
    <col min="6904" max="6904" width="0" style="52" hidden="1" customWidth="1"/>
    <col min="6905" max="6905" width="25" style="52" customWidth="1"/>
    <col min="6906" max="6909" width="12.28515625" style="52" customWidth="1"/>
    <col min="6910" max="6918" width="13.28515625" style="52" customWidth="1"/>
    <col min="6919" max="7157" width="9.140625" style="52"/>
    <col min="7158" max="7158" width="8.140625" style="52" customWidth="1"/>
    <col min="7159" max="7159" width="16.7109375" style="52" customWidth="1"/>
    <col min="7160" max="7160" width="0" style="52" hidden="1" customWidth="1"/>
    <col min="7161" max="7161" width="25" style="52" customWidth="1"/>
    <col min="7162" max="7165" width="12.28515625" style="52" customWidth="1"/>
    <col min="7166" max="7174" width="13.28515625" style="52" customWidth="1"/>
    <col min="7175" max="7413" width="9.140625" style="52"/>
    <col min="7414" max="7414" width="8.140625" style="52" customWidth="1"/>
    <col min="7415" max="7415" width="16.7109375" style="52" customWidth="1"/>
    <col min="7416" max="7416" width="0" style="52" hidden="1" customWidth="1"/>
    <col min="7417" max="7417" width="25" style="52" customWidth="1"/>
    <col min="7418" max="7421" width="12.28515625" style="52" customWidth="1"/>
    <col min="7422" max="7430" width="13.28515625" style="52" customWidth="1"/>
    <col min="7431" max="7669" width="9.140625" style="52"/>
    <col min="7670" max="7670" width="8.140625" style="52" customWidth="1"/>
    <col min="7671" max="7671" width="16.7109375" style="52" customWidth="1"/>
    <col min="7672" max="7672" width="0" style="52" hidden="1" customWidth="1"/>
    <col min="7673" max="7673" width="25" style="52" customWidth="1"/>
    <col min="7674" max="7677" width="12.28515625" style="52" customWidth="1"/>
    <col min="7678" max="7686" width="13.28515625" style="52" customWidth="1"/>
    <col min="7687" max="7925" width="9.140625" style="52"/>
    <col min="7926" max="7926" width="8.140625" style="52" customWidth="1"/>
    <col min="7927" max="7927" width="16.7109375" style="52" customWidth="1"/>
    <col min="7928" max="7928" width="0" style="52" hidden="1" customWidth="1"/>
    <col min="7929" max="7929" width="25" style="52" customWidth="1"/>
    <col min="7930" max="7933" width="12.28515625" style="52" customWidth="1"/>
    <col min="7934" max="7942" width="13.28515625" style="52" customWidth="1"/>
    <col min="7943" max="8181" width="9.140625" style="52"/>
    <col min="8182" max="8182" width="8.140625" style="52" customWidth="1"/>
    <col min="8183" max="8183" width="16.7109375" style="52" customWidth="1"/>
    <col min="8184" max="8184" width="0" style="52" hidden="1" customWidth="1"/>
    <col min="8185" max="8185" width="25" style="52" customWidth="1"/>
    <col min="8186" max="8189" width="12.28515625" style="52" customWidth="1"/>
    <col min="8190" max="8198" width="13.28515625" style="52" customWidth="1"/>
    <col min="8199" max="8437" width="9.140625" style="52"/>
    <col min="8438" max="8438" width="8.140625" style="52" customWidth="1"/>
    <col min="8439" max="8439" width="16.7109375" style="52" customWidth="1"/>
    <col min="8440" max="8440" width="0" style="52" hidden="1" customWidth="1"/>
    <col min="8441" max="8441" width="25" style="52" customWidth="1"/>
    <col min="8442" max="8445" width="12.28515625" style="52" customWidth="1"/>
    <col min="8446" max="8454" width="13.28515625" style="52" customWidth="1"/>
    <col min="8455" max="8693" width="9.140625" style="52"/>
    <col min="8694" max="8694" width="8.140625" style="52" customWidth="1"/>
    <col min="8695" max="8695" width="16.7109375" style="52" customWidth="1"/>
    <col min="8696" max="8696" width="0" style="52" hidden="1" customWidth="1"/>
    <col min="8697" max="8697" width="25" style="52" customWidth="1"/>
    <col min="8698" max="8701" width="12.28515625" style="52" customWidth="1"/>
    <col min="8702" max="8710" width="13.28515625" style="52" customWidth="1"/>
    <col min="8711" max="8949" width="9.140625" style="52"/>
    <col min="8950" max="8950" width="8.140625" style="52" customWidth="1"/>
    <col min="8951" max="8951" width="16.7109375" style="52" customWidth="1"/>
    <col min="8952" max="8952" width="0" style="52" hidden="1" customWidth="1"/>
    <col min="8953" max="8953" width="25" style="52" customWidth="1"/>
    <col min="8954" max="8957" width="12.28515625" style="52" customWidth="1"/>
    <col min="8958" max="8966" width="13.28515625" style="52" customWidth="1"/>
    <col min="8967" max="9205" width="9.140625" style="52"/>
    <col min="9206" max="9206" width="8.140625" style="52" customWidth="1"/>
    <col min="9207" max="9207" width="16.7109375" style="52" customWidth="1"/>
    <col min="9208" max="9208" width="0" style="52" hidden="1" customWidth="1"/>
    <col min="9209" max="9209" width="25" style="52" customWidth="1"/>
    <col min="9210" max="9213" width="12.28515625" style="52" customWidth="1"/>
    <col min="9214" max="9222" width="13.28515625" style="52" customWidth="1"/>
    <col min="9223" max="9461" width="9.140625" style="52"/>
    <col min="9462" max="9462" width="8.140625" style="52" customWidth="1"/>
    <col min="9463" max="9463" width="16.7109375" style="52" customWidth="1"/>
    <col min="9464" max="9464" width="0" style="52" hidden="1" customWidth="1"/>
    <col min="9465" max="9465" width="25" style="52" customWidth="1"/>
    <col min="9466" max="9469" width="12.28515625" style="52" customWidth="1"/>
    <col min="9470" max="9478" width="13.28515625" style="52" customWidth="1"/>
    <col min="9479" max="9717" width="9.140625" style="52"/>
    <col min="9718" max="9718" width="8.140625" style="52" customWidth="1"/>
    <col min="9719" max="9719" width="16.7109375" style="52" customWidth="1"/>
    <col min="9720" max="9720" width="0" style="52" hidden="1" customWidth="1"/>
    <col min="9721" max="9721" width="25" style="52" customWidth="1"/>
    <col min="9722" max="9725" width="12.28515625" style="52" customWidth="1"/>
    <col min="9726" max="9734" width="13.28515625" style="52" customWidth="1"/>
    <col min="9735" max="9973" width="9.140625" style="52"/>
    <col min="9974" max="9974" width="8.140625" style="52" customWidth="1"/>
    <col min="9975" max="9975" width="16.7109375" style="52" customWidth="1"/>
    <col min="9976" max="9976" width="0" style="52" hidden="1" customWidth="1"/>
    <col min="9977" max="9977" width="25" style="52" customWidth="1"/>
    <col min="9978" max="9981" width="12.28515625" style="52" customWidth="1"/>
    <col min="9982" max="9990" width="13.28515625" style="52" customWidth="1"/>
    <col min="9991" max="10229" width="9.140625" style="52"/>
    <col min="10230" max="10230" width="8.140625" style="52" customWidth="1"/>
    <col min="10231" max="10231" width="16.7109375" style="52" customWidth="1"/>
    <col min="10232" max="10232" width="0" style="52" hidden="1" customWidth="1"/>
    <col min="10233" max="10233" width="25" style="52" customWidth="1"/>
    <col min="10234" max="10237" width="12.28515625" style="52" customWidth="1"/>
    <col min="10238" max="10246" width="13.28515625" style="52" customWidth="1"/>
    <col min="10247" max="10485" width="9.140625" style="52"/>
    <col min="10486" max="10486" width="8.140625" style="52" customWidth="1"/>
    <col min="10487" max="10487" width="16.7109375" style="52" customWidth="1"/>
    <col min="10488" max="10488" width="0" style="52" hidden="1" customWidth="1"/>
    <col min="10489" max="10489" width="25" style="52" customWidth="1"/>
    <col min="10490" max="10493" width="12.28515625" style="52" customWidth="1"/>
    <col min="10494" max="10502" width="13.28515625" style="52" customWidth="1"/>
    <col min="10503" max="10741" width="9.140625" style="52"/>
    <col min="10742" max="10742" width="8.140625" style="52" customWidth="1"/>
    <col min="10743" max="10743" width="16.7109375" style="52" customWidth="1"/>
    <col min="10744" max="10744" width="0" style="52" hidden="1" customWidth="1"/>
    <col min="10745" max="10745" width="25" style="52" customWidth="1"/>
    <col min="10746" max="10749" width="12.28515625" style="52" customWidth="1"/>
    <col min="10750" max="10758" width="13.28515625" style="52" customWidth="1"/>
    <col min="10759" max="10997" width="9.140625" style="52"/>
    <col min="10998" max="10998" width="8.140625" style="52" customWidth="1"/>
    <col min="10999" max="10999" width="16.7109375" style="52" customWidth="1"/>
    <col min="11000" max="11000" width="0" style="52" hidden="1" customWidth="1"/>
    <col min="11001" max="11001" width="25" style="52" customWidth="1"/>
    <col min="11002" max="11005" width="12.28515625" style="52" customWidth="1"/>
    <col min="11006" max="11014" width="13.28515625" style="52" customWidth="1"/>
    <col min="11015" max="11253" width="9.140625" style="52"/>
    <col min="11254" max="11254" width="8.140625" style="52" customWidth="1"/>
    <col min="11255" max="11255" width="16.7109375" style="52" customWidth="1"/>
    <col min="11256" max="11256" width="0" style="52" hidden="1" customWidth="1"/>
    <col min="11257" max="11257" width="25" style="52" customWidth="1"/>
    <col min="11258" max="11261" width="12.28515625" style="52" customWidth="1"/>
    <col min="11262" max="11270" width="13.28515625" style="52" customWidth="1"/>
    <col min="11271" max="11509" width="9.140625" style="52"/>
    <col min="11510" max="11510" width="8.140625" style="52" customWidth="1"/>
    <col min="11511" max="11511" width="16.7109375" style="52" customWidth="1"/>
    <col min="11512" max="11512" width="0" style="52" hidden="1" customWidth="1"/>
    <col min="11513" max="11513" width="25" style="52" customWidth="1"/>
    <col min="11514" max="11517" width="12.28515625" style="52" customWidth="1"/>
    <col min="11518" max="11526" width="13.28515625" style="52" customWidth="1"/>
    <col min="11527" max="11765" width="9.140625" style="52"/>
    <col min="11766" max="11766" width="8.140625" style="52" customWidth="1"/>
    <col min="11767" max="11767" width="16.7109375" style="52" customWidth="1"/>
    <col min="11768" max="11768" width="0" style="52" hidden="1" customWidth="1"/>
    <col min="11769" max="11769" width="25" style="52" customWidth="1"/>
    <col min="11770" max="11773" width="12.28515625" style="52" customWidth="1"/>
    <col min="11774" max="11782" width="13.28515625" style="52" customWidth="1"/>
    <col min="11783" max="12021" width="9.140625" style="52"/>
    <col min="12022" max="12022" width="8.140625" style="52" customWidth="1"/>
    <col min="12023" max="12023" width="16.7109375" style="52" customWidth="1"/>
    <col min="12024" max="12024" width="0" style="52" hidden="1" customWidth="1"/>
    <col min="12025" max="12025" width="25" style="52" customWidth="1"/>
    <col min="12026" max="12029" width="12.28515625" style="52" customWidth="1"/>
    <col min="12030" max="12038" width="13.28515625" style="52" customWidth="1"/>
    <col min="12039" max="12277" width="9.140625" style="52"/>
    <col min="12278" max="12278" width="8.140625" style="52" customWidth="1"/>
    <col min="12279" max="12279" width="16.7109375" style="52" customWidth="1"/>
    <col min="12280" max="12280" width="0" style="52" hidden="1" customWidth="1"/>
    <col min="12281" max="12281" width="25" style="52" customWidth="1"/>
    <col min="12282" max="12285" width="12.28515625" style="52" customWidth="1"/>
    <col min="12286" max="12294" width="13.28515625" style="52" customWidth="1"/>
    <col min="12295" max="12533" width="9.140625" style="52"/>
    <col min="12534" max="12534" width="8.140625" style="52" customWidth="1"/>
    <col min="12535" max="12535" width="16.7109375" style="52" customWidth="1"/>
    <col min="12536" max="12536" width="0" style="52" hidden="1" customWidth="1"/>
    <col min="12537" max="12537" width="25" style="52" customWidth="1"/>
    <col min="12538" max="12541" width="12.28515625" style="52" customWidth="1"/>
    <col min="12542" max="12550" width="13.28515625" style="52" customWidth="1"/>
    <col min="12551" max="12789" width="9.140625" style="52"/>
    <col min="12790" max="12790" width="8.140625" style="52" customWidth="1"/>
    <col min="12791" max="12791" width="16.7109375" style="52" customWidth="1"/>
    <col min="12792" max="12792" width="0" style="52" hidden="1" customWidth="1"/>
    <col min="12793" max="12793" width="25" style="52" customWidth="1"/>
    <col min="12794" max="12797" width="12.28515625" style="52" customWidth="1"/>
    <col min="12798" max="12806" width="13.28515625" style="52" customWidth="1"/>
    <col min="12807" max="13045" width="9.140625" style="52"/>
    <col min="13046" max="13046" width="8.140625" style="52" customWidth="1"/>
    <col min="13047" max="13047" width="16.7109375" style="52" customWidth="1"/>
    <col min="13048" max="13048" width="0" style="52" hidden="1" customWidth="1"/>
    <col min="13049" max="13049" width="25" style="52" customWidth="1"/>
    <col min="13050" max="13053" width="12.28515625" style="52" customWidth="1"/>
    <col min="13054" max="13062" width="13.28515625" style="52" customWidth="1"/>
    <col min="13063" max="13301" width="9.140625" style="52"/>
    <col min="13302" max="13302" width="8.140625" style="52" customWidth="1"/>
    <col min="13303" max="13303" width="16.7109375" style="52" customWidth="1"/>
    <col min="13304" max="13304" width="0" style="52" hidden="1" customWidth="1"/>
    <col min="13305" max="13305" width="25" style="52" customWidth="1"/>
    <col min="13306" max="13309" width="12.28515625" style="52" customWidth="1"/>
    <col min="13310" max="13318" width="13.28515625" style="52" customWidth="1"/>
    <col min="13319" max="13557" width="9.140625" style="52"/>
    <col min="13558" max="13558" width="8.140625" style="52" customWidth="1"/>
    <col min="13559" max="13559" width="16.7109375" style="52" customWidth="1"/>
    <col min="13560" max="13560" width="0" style="52" hidden="1" customWidth="1"/>
    <col min="13561" max="13561" width="25" style="52" customWidth="1"/>
    <col min="13562" max="13565" width="12.28515625" style="52" customWidth="1"/>
    <col min="13566" max="13574" width="13.28515625" style="52" customWidth="1"/>
    <col min="13575" max="13813" width="9.140625" style="52"/>
    <col min="13814" max="13814" width="8.140625" style="52" customWidth="1"/>
    <col min="13815" max="13815" width="16.7109375" style="52" customWidth="1"/>
    <col min="13816" max="13816" width="0" style="52" hidden="1" customWidth="1"/>
    <col min="13817" max="13817" width="25" style="52" customWidth="1"/>
    <col min="13818" max="13821" width="12.28515625" style="52" customWidth="1"/>
    <col min="13822" max="13830" width="13.28515625" style="52" customWidth="1"/>
    <col min="13831" max="14069" width="9.140625" style="52"/>
    <col min="14070" max="14070" width="8.140625" style="52" customWidth="1"/>
    <col min="14071" max="14071" width="16.7109375" style="52" customWidth="1"/>
    <col min="14072" max="14072" width="0" style="52" hidden="1" customWidth="1"/>
    <col min="14073" max="14073" width="25" style="52" customWidth="1"/>
    <col min="14074" max="14077" width="12.28515625" style="52" customWidth="1"/>
    <col min="14078" max="14086" width="13.28515625" style="52" customWidth="1"/>
    <col min="14087" max="14325" width="9.140625" style="52"/>
    <col min="14326" max="14326" width="8.140625" style="52" customWidth="1"/>
    <col min="14327" max="14327" width="16.7109375" style="52" customWidth="1"/>
    <col min="14328" max="14328" width="0" style="52" hidden="1" customWidth="1"/>
    <col min="14329" max="14329" width="25" style="52" customWidth="1"/>
    <col min="14330" max="14333" width="12.28515625" style="52" customWidth="1"/>
    <col min="14334" max="14342" width="13.28515625" style="52" customWidth="1"/>
    <col min="14343" max="14581" width="9.140625" style="52"/>
    <col min="14582" max="14582" width="8.140625" style="52" customWidth="1"/>
    <col min="14583" max="14583" width="16.7109375" style="52" customWidth="1"/>
    <col min="14584" max="14584" width="0" style="52" hidden="1" customWidth="1"/>
    <col min="14585" max="14585" width="25" style="52" customWidth="1"/>
    <col min="14586" max="14589" width="12.28515625" style="52" customWidth="1"/>
    <col min="14590" max="14598" width="13.28515625" style="52" customWidth="1"/>
    <col min="14599" max="14837" width="9.140625" style="52"/>
    <col min="14838" max="14838" width="8.140625" style="52" customWidth="1"/>
    <col min="14839" max="14839" width="16.7109375" style="52" customWidth="1"/>
    <col min="14840" max="14840" width="0" style="52" hidden="1" customWidth="1"/>
    <col min="14841" max="14841" width="25" style="52" customWidth="1"/>
    <col min="14842" max="14845" width="12.28515625" style="52" customWidth="1"/>
    <col min="14846" max="14854" width="13.28515625" style="52" customWidth="1"/>
    <col min="14855" max="15093" width="9.140625" style="52"/>
    <col min="15094" max="15094" width="8.140625" style="52" customWidth="1"/>
    <col min="15095" max="15095" width="16.7109375" style="52" customWidth="1"/>
    <col min="15096" max="15096" width="0" style="52" hidden="1" customWidth="1"/>
    <col min="15097" max="15097" width="25" style="52" customWidth="1"/>
    <col min="15098" max="15101" width="12.28515625" style="52" customWidth="1"/>
    <col min="15102" max="15110" width="13.28515625" style="52" customWidth="1"/>
    <col min="15111" max="15349" width="9.140625" style="52"/>
    <col min="15350" max="15350" width="8.140625" style="52" customWidth="1"/>
    <col min="15351" max="15351" width="16.7109375" style="52" customWidth="1"/>
    <col min="15352" max="15352" width="0" style="52" hidden="1" customWidth="1"/>
    <col min="15353" max="15353" width="25" style="52" customWidth="1"/>
    <col min="15354" max="15357" width="12.28515625" style="52" customWidth="1"/>
    <col min="15358" max="15366" width="13.28515625" style="52" customWidth="1"/>
    <col min="15367" max="15605" width="9.140625" style="52"/>
    <col min="15606" max="15606" width="8.140625" style="52" customWidth="1"/>
    <col min="15607" max="15607" width="16.7109375" style="52" customWidth="1"/>
    <col min="15608" max="15608" width="0" style="52" hidden="1" customWidth="1"/>
    <col min="15609" max="15609" width="25" style="52" customWidth="1"/>
    <col min="15610" max="15613" width="12.28515625" style="52" customWidth="1"/>
    <col min="15614" max="15622" width="13.28515625" style="52" customWidth="1"/>
    <col min="15623" max="15861" width="9.140625" style="52"/>
    <col min="15862" max="15862" width="8.140625" style="52" customWidth="1"/>
    <col min="15863" max="15863" width="16.7109375" style="52" customWidth="1"/>
    <col min="15864" max="15864" width="0" style="52" hidden="1" customWidth="1"/>
    <col min="15865" max="15865" width="25" style="52" customWidth="1"/>
    <col min="15866" max="15869" width="12.28515625" style="52" customWidth="1"/>
    <col min="15870" max="15878" width="13.28515625" style="52" customWidth="1"/>
    <col min="15879" max="16117" width="9.140625" style="52"/>
    <col min="16118" max="16118" width="8.140625" style="52" customWidth="1"/>
    <col min="16119" max="16119" width="16.7109375" style="52" customWidth="1"/>
    <col min="16120" max="16120" width="0" style="52" hidden="1" customWidth="1"/>
    <col min="16121" max="16121" width="25" style="52" customWidth="1"/>
    <col min="16122" max="16125" width="12.28515625" style="52" customWidth="1"/>
    <col min="16126" max="16134" width="13.28515625" style="52" customWidth="1"/>
    <col min="16135" max="16384" width="9.140625" style="52"/>
  </cols>
  <sheetData>
    <row r="2" spans="1:18" s="2" customFormat="1">
      <c r="A2" s="1"/>
      <c r="B2" s="86" t="s">
        <v>74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18" s="2" customFormat="1">
      <c r="A3" s="87" t="s">
        <v>118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s="2" customFormat="1">
      <c r="A4" s="88" t="s">
        <v>119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</row>
    <row r="5" spans="1:18" s="2" customFormat="1" ht="21.75" customHeight="1">
      <c r="A5" s="3"/>
      <c r="B5" s="89" t="s">
        <v>116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8" s="2" customFormat="1" ht="21.75" customHeight="1">
      <c r="A6" s="3"/>
      <c r="B6" s="74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</row>
    <row r="7" spans="1:18" s="2" customFormat="1" ht="21.75" customHeight="1">
      <c r="A7" s="3"/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</row>
    <row r="8" spans="1:18" s="2" customFormat="1" ht="21.75" customHeight="1">
      <c r="A8" s="3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</row>
    <row r="9" spans="1:18" s="11" customFormat="1" ht="15.75" customHeight="1">
      <c r="A9" s="91" t="s">
        <v>0</v>
      </c>
      <c r="B9" s="91" t="s">
        <v>1</v>
      </c>
      <c r="C9" s="63"/>
      <c r="D9" s="92" t="s">
        <v>81</v>
      </c>
      <c r="E9" s="91" t="s">
        <v>2</v>
      </c>
      <c r="F9" s="91" t="s">
        <v>3</v>
      </c>
      <c r="G9" s="91" t="s">
        <v>4</v>
      </c>
      <c r="H9" s="91" t="s">
        <v>5</v>
      </c>
      <c r="I9" s="91" t="s">
        <v>6</v>
      </c>
      <c r="J9" s="93"/>
      <c r="K9" s="93"/>
      <c r="L9" s="93"/>
      <c r="M9" s="93"/>
      <c r="N9" s="93"/>
      <c r="O9" s="93"/>
      <c r="P9" s="93"/>
      <c r="Q9" s="93"/>
      <c r="R9" s="93"/>
    </row>
    <row r="10" spans="1:18" s="10" customFormat="1" ht="62.25" customHeight="1">
      <c r="A10" s="91"/>
      <c r="B10" s="91"/>
      <c r="C10" s="63" t="s">
        <v>106</v>
      </c>
      <c r="D10" s="92"/>
      <c r="E10" s="91"/>
      <c r="F10" s="91"/>
      <c r="G10" s="91"/>
      <c r="H10" s="91"/>
      <c r="I10" s="91"/>
      <c r="J10" s="4">
        <v>2022</v>
      </c>
      <c r="K10" s="4">
        <v>2023</v>
      </c>
      <c r="L10" s="4">
        <v>2024</v>
      </c>
      <c r="M10" s="4">
        <v>2025</v>
      </c>
      <c r="N10" s="4">
        <v>2026</v>
      </c>
      <c r="O10" s="4">
        <v>2027</v>
      </c>
      <c r="P10" s="4">
        <v>2028</v>
      </c>
      <c r="Q10" s="4" t="s">
        <v>7</v>
      </c>
      <c r="R10" s="4" t="s">
        <v>8</v>
      </c>
    </row>
    <row r="11" spans="1:18" s="10" customFormat="1">
      <c r="A11" s="28" t="s">
        <v>9</v>
      </c>
      <c r="B11" s="28" t="s">
        <v>10</v>
      </c>
      <c r="C11" s="28"/>
      <c r="D11" s="28"/>
      <c r="E11" s="28" t="s">
        <v>11</v>
      </c>
      <c r="F11" s="28" t="s">
        <v>12</v>
      </c>
      <c r="G11" s="28" t="s">
        <v>13</v>
      </c>
      <c r="H11" s="28" t="s">
        <v>14</v>
      </c>
      <c r="I11" s="28" t="s">
        <v>15</v>
      </c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5">
        <v>6</v>
      </c>
      <c r="P11" s="5">
        <v>7</v>
      </c>
      <c r="Q11" s="5">
        <v>8</v>
      </c>
      <c r="R11" s="5">
        <v>9</v>
      </c>
    </row>
    <row r="12" spans="1:18" s="10" customFormat="1">
      <c r="A12" s="28"/>
      <c r="B12" s="36"/>
      <c r="C12" s="36"/>
      <c r="D12" s="53"/>
      <c r="E12" s="36" t="s">
        <v>16</v>
      </c>
      <c r="F12" s="64"/>
      <c r="G12" s="64"/>
      <c r="H12" s="64"/>
      <c r="I12" s="29"/>
      <c r="J12" s="6"/>
      <c r="K12" s="6"/>
      <c r="L12" s="6"/>
      <c r="M12" s="6"/>
      <c r="N12" s="6"/>
      <c r="O12" s="6"/>
      <c r="P12" s="6"/>
      <c r="Q12" s="6"/>
      <c r="R12" s="6"/>
    </row>
    <row r="13" spans="1:18" s="10" customFormat="1" ht="47.25">
      <c r="A13" s="7" t="s">
        <v>17</v>
      </c>
      <c r="B13" s="62" t="s">
        <v>18</v>
      </c>
      <c r="C13" s="72" t="s">
        <v>63</v>
      </c>
      <c r="D13" s="73" t="s">
        <v>82</v>
      </c>
      <c r="E13" s="62" t="s">
        <v>46</v>
      </c>
      <c r="F13" s="7" t="s">
        <v>19</v>
      </c>
      <c r="G13" s="7" t="s">
        <v>20</v>
      </c>
      <c r="H13" s="65">
        <v>426862</v>
      </c>
      <c r="I13" s="27">
        <v>114256.72</v>
      </c>
      <c r="J13" s="37">
        <v>24327</v>
      </c>
      <c r="K13" s="37">
        <v>24266</v>
      </c>
      <c r="L13" s="37">
        <v>24205</v>
      </c>
      <c r="M13" s="37">
        <v>24144</v>
      </c>
      <c r="N13" s="37">
        <v>18106</v>
      </c>
      <c r="O13" s="37">
        <v>0</v>
      </c>
      <c r="P13" s="37">
        <v>0</v>
      </c>
      <c r="Q13" s="37">
        <v>0</v>
      </c>
      <c r="R13" s="38">
        <f t="shared" ref="R13:R25" si="0">SUM(J13:Q13)</f>
        <v>115048</v>
      </c>
    </row>
    <row r="14" spans="1:18" s="10" customFormat="1" ht="47.25">
      <c r="A14" s="7" t="s">
        <v>21</v>
      </c>
      <c r="B14" s="62" t="s">
        <v>18</v>
      </c>
      <c r="C14" s="72" t="s">
        <v>64</v>
      </c>
      <c r="D14" s="73" t="s">
        <v>83</v>
      </c>
      <c r="E14" s="62" t="s">
        <v>47</v>
      </c>
      <c r="F14" s="7" t="s">
        <v>22</v>
      </c>
      <c r="G14" s="7" t="s">
        <v>23</v>
      </c>
      <c r="H14" s="65">
        <v>3841754</v>
      </c>
      <c r="I14" s="27">
        <v>1067153.95</v>
      </c>
      <c r="J14" s="37">
        <v>216051.22</v>
      </c>
      <c r="K14" s="37">
        <v>215510</v>
      </c>
      <c r="L14" s="66">
        <v>214973</v>
      </c>
      <c r="M14" s="37">
        <v>214429</v>
      </c>
      <c r="N14" s="37">
        <v>213889</v>
      </c>
      <c r="O14" s="37">
        <v>0</v>
      </c>
      <c r="P14" s="37">
        <v>0</v>
      </c>
      <c r="Q14" s="37">
        <v>0</v>
      </c>
      <c r="R14" s="38">
        <f t="shared" si="0"/>
        <v>1074852.22</v>
      </c>
    </row>
    <row r="15" spans="1:18" s="10" customFormat="1" ht="78.75">
      <c r="A15" s="7" t="s">
        <v>24</v>
      </c>
      <c r="B15" s="62" t="s">
        <v>18</v>
      </c>
      <c r="C15" s="72" t="s">
        <v>65</v>
      </c>
      <c r="D15" s="73" t="s">
        <v>84</v>
      </c>
      <c r="E15" s="62" t="s">
        <v>25</v>
      </c>
      <c r="F15" s="7" t="s">
        <v>26</v>
      </c>
      <c r="G15" s="7" t="s">
        <v>27</v>
      </c>
      <c r="H15" s="65">
        <v>1660999</v>
      </c>
      <c r="I15" s="27">
        <v>539247.06000000006</v>
      </c>
      <c r="J15" s="37">
        <v>87621</v>
      </c>
      <c r="K15" s="37">
        <v>87402</v>
      </c>
      <c r="L15" s="66">
        <v>87186</v>
      </c>
      <c r="M15" s="37">
        <v>86965</v>
      </c>
      <c r="N15" s="37">
        <v>86747</v>
      </c>
      <c r="O15" s="37">
        <v>86528</v>
      </c>
      <c r="P15" s="37">
        <v>21545</v>
      </c>
      <c r="Q15" s="37">
        <v>0</v>
      </c>
      <c r="R15" s="38">
        <f t="shared" si="0"/>
        <v>543994</v>
      </c>
    </row>
    <row r="16" spans="1:18" s="10" customFormat="1" ht="47.25">
      <c r="A16" s="7" t="s">
        <v>28</v>
      </c>
      <c r="B16" s="62" t="s">
        <v>18</v>
      </c>
      <c r="C16" s="72" t="s">
        <v>66</v>
      </c>
      <c r="D16" s="73" t="s">
        <v>85</v>
      </c>
      <c r="E16" s="62" t="s">
        <v>53</v>
      </c>
      <c r="F16" s="7" t="s">
        <v>29</v>
      </c>
      <c r="G16" s="7" t="s">
        <v>30</v>
      </c>
      <c r="H16" s="65">
        <v>1490000</v>
      </c>
      <c r="I16" s="27">
        <v>615852.06000000006</v>
      </c>
      <c r="J16" s="37">
        <v>80998</v>
      </c>
      <c r="K16" s="37">
        <v>80796</v>
      </c>
      <c r="L16" s="66">
        <v>80598</v>
      </c>
      <c r="M16" s="37">
        <v>80393</v>
      </c>
      <c r="N16" s="37">
        <v>80192</v>
      </c>
      <c r="O16" s="37">
        <v>79991</v>
      </c>
      <c r="P16" s="37">
        <v>79790</v>
      </c>
      <c r="Q16" s="37">
        <v>59642</v>
      </c>
      <c r="R16" s="38">
        <f>SUM(J16:Q16)</f>
        <v>622400</v>
      </c>
    </row>
    <row r="17" spans="1:18" s="10" customFormat="1" ht="78.75">
      <c r="A17" s="7" t="s">
        <v>31</v>
      </c>
      <c r="B17" s="62" t="s">
        <v>18</v>
      </c>
      <c r="C17" s="72" t="s">
        <v>67</v>
      </c>
      <c r="D17" s="73" t="s">
        <v>86</v>
      </c>
      <c r="E17" s="62" t="s">
        <v>52</v>
      </c>
      <c r="F17" s="7" t="s">
        <v>32</v>
      </c>
      <c r="G17" s="7" t="s">
        <v>33</v>
      </c>
      <c r="H17" s="65">
        <v>198481</v>
      </c>
      <c r="I17" s="27">
        <v>55990</v>
      </c>
      <c r="J17" s="37">
        <v>20494</v>
      </c>
      <c r="K17" s="37">
        <v>20442</v>
      </c>
      <c r="L17" s="66">
        <v>15300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78">
        <f t="shared" si="0"/>
        <v>56236</v>
      </c>
    </row>
    <row r="18" spans="1:18" s="10" customFormat="1" ht="78.75">
      <c r="A18" s="7" t="s">
        <v>34</v>
      </c>
      <c r="B18" s="62" t="s">
        <v>18</v>
      </c>
      <c r="C18" s="62" t="s">
        <v>68</v>
      </c>
      <c r="D18" s="73" t="s">
        <v>87</v>
      </c>
      <c r="E18" s="62" t="s">
        <v>35</v>
      </c>
      <c r="F18" s="7" t="s">
        <v>36</v>
      </c>
      <c r="G18" s="7" t="s">
        <v>114</v>
      </c>
      <c r="H18" s="65">
        <v>666628</v>
      </c>
      <c r="I18" s="27">
        <v>256410</v>
      </c>
      <c r="J18" s="37">
        <v>68999</v>
      </c>
      <c r="K18" s="37">
        <v>68825</v>
      </c>
      <c r="L18" s="37">
        <v>68653</v>
      </c>
      <c r="M18" s="37">
        <v>51385</v>
      </c>
      <c r="N18" s="37">
        <v>0</v>
      </c>
      <c r="O18" s="37">
        <v>0</v>
      </c>
      <c r="P18" s="37">
        <v>0</v>
      </c>
      <c r="Q18" s="37">
        <v>0</v>
      </c>
      <c r="R18" s="38">
        <f t="shared" si="0"/>
        <v>257862</v>
      </c>
    </row>
    <row r="19" spans="1:18" s="10" customFormat="1" ht="95.25" customHeight="1">
      <c r="A19" s="7" t="s">
        <v>48</v>
      </c>
      <c r="B19" s="62" t="s">
        <v>18</v>
      </c>
      <c r="C19" s="72" t="s">
        <v>69</v>
      </c>
      <c r="D19" s="73" t="s">
        <v>88</v>
      </c>
      <c r="E19" s="62" t="s">
        <v>49</v>
      </c>
      <c r="F19" s="7" t="s">
        <v>51</v>
      </c>
      <c r="G19" s="7" t="s">
        <v>50</v>
      </c>
      <c r="H19" s="65">
        <v>1952092</v>
      </c>
      <c r="I19" s="27">
        <v>1741080</v>
      </c>
      <c r="J19" s="37">
        <v>109891</v>
      </c>
      <c r="K19" s="37">
        <v>109624</v>
      </c>
      <c r="L19" s="37">
        <v>109367</v>
      </c>
      <c r="M19" s="37">
        <v>109089</v>
      </c>
      <c r="N19" s="37">
        <v>108822</v>
      </c>
      <c r="O19" s="37">
        <v>108555</v>
      </c>
      <c r="P19" s="37">
        <v>108294</v>
      </c>
      <c r="Q19" s="37">
        <v>1015394</v>
      </c>
      <c r="R19" s="38">
        <f t="shared" si="0"/>
        <v>1779036</v>
      </c>
    </row>
    <row r="20" spans="1:18" s="10" customFormat="1" ht="134.25" customHeight="1">
      <c r="A20" s="7" t="s">
        <v>54</v>
      </c>
      <c r="B20" s="76" t="s">
        <v>18</v>
      </c>
      <c r="C20" s="76" t="s">
        <v>70</v>
      </c>
      <c r="D20" s="73" t="s">
        <v>89</v>
      </c>
      <c r="E20" s="76" t="s">
        <v>56</v>
      </c>
      <c r="F20" s="7" t="s">
        <v>62</v>
      </c>
      <c r="G20" s="7" t="s">
        <v>57</v>
      </c>
      <c r="H20" s="65">
        <v>552867</v>
      </c>
      <c r="I20" s="27">
        <v>502609.39</v>
      </c>
      <c r="J20" s="37">
        <v>31150.14</v>
      </c>
      <c r="K20" s="37">
        <v>31074</v>
      </c>
      <c r="L20" s="37">
        <v>31002</v>
      </c>
      <c r="M20" s="37">
        <v>30923</v>
      </c>
      <c r="N20" s="37">
        <v>30847</v>
      </c>
      <c r="O20" s="37">
        <v>30772</v>
      </c>
      <c r="P20" s="37">
        <v>30698</v>
      </c>
      <c r="Q20" s="37">
        <v>297306</v>
      </c>
      <c r="R20" s="38">
        <f t="shared" si="0"/>
        <v>513772.14</v>
      </c>
    </row>
    <row r="21" spans="1:18" s="10" customFormat="1" ht="81.75" customHeight="1">
      <c r="A21" s="7" t="s">
        <v>55</v>
      </c>
      <c r="B21" s="62" t="s">
        <v>18</v>
      </c>
      <c r="C21" s="62" t="s">
        <v>71</v>
      </c>
      <c r="D21" s="73" t="s">
        <v>90</v>
      </c>
      <c r="E21" s="62" t="s">
        <v>58</v>
      </c>
      <c r="F21" s="7" t="s">
        <v>78</v>
      </c>
      <c r="G21" s="7" t="s">
        <v>57</v>
      </c>
      <c r="H21" s="67">
        <v>86082</v>
      </c>
      <c r="I21" s="27">
        <v>81480</v>
      </c>
      <c r="J21" s="37">
        <v>4861</v>
      </c>
      <c r="K21" s="37">
        <v>4849</v>
      </c>
      <c r="L21" s="37">
        <v>4838</v>
      </c>
      <c r="M21" s="37">
        <v>4825</v>
      </c>
      <c r="N21" s="37">
        <v>4814</v>
      </c>
      <c r="O21" s="37">
        <v>4802</v>
      </c>
      <c r="P21" s="37">
        <v>4790</v>
      </c>
      <c r="Q21" s="37">
        <v>49581</v>
      </c>
      <c r="R21" s="38">
        <f t="shared" si="0"/>
        <v>83360</v>
      </c>
    </row>
    <row r="22" spans="1:18" s="10" customFormat="1" ht="92.25" customHeight="1">
      <c r="A22" s="7" t="s">
        <v>59</v>
      </c>
      <c r="B22" s="62" t="s">
        <v>18</v>
      </c>
      <c r="C22" s="62" t="s">
        <v>72</v>
      </c>
      <c r="D22" s="73" t="s">
        <v>91</v>
      </c>
      <c r="E22" s="62" t="s">
        <v>60</v>
      </c>
      <c r="F22" s="7" t="s">
        <v>73</v>
      </c>
      <c r="G22" s="7" t="s">
        <v>61</v>
      </c>
      <c r="H22" s="61">
        <v>173249</v>
      </c>
      <c r="I22" s="61">
        <v>144406.25</v>
      </c>
      <c r="J22" s="8">
        <v>9612</v>
      </c>
      <c r="K22" s="8">
        <v>9579</v>
      </c>
      <c r="L22" s="8">
        <v>9556</v>
      </c>
      <c r="M22" s="8">
        <v>9532</v>
      </c>
      <c r="N22" s="8">
        <v>9509</v>
      </c>
      <c r="O22" s="8">
        <v>9485</v>
      </c>
      <c r="P22" s="8">
        <v>9462</v>
      </c>
      <c r="Q22" s="8">
        <v>80670</v>
      </c>
      <c r="R22" s="9">
        <f>SUM(J22:Q22)</f>
        <v>147405</v>
      </c>
    </row>
    <row r="23" spans="1:18" s="10" customFormat="1" ht="63" customHeight="1">
      <c r="A23" s="7" t="s">
        <v>75</v>
      </c>
      <c r="B23" s="62" t="s">
        <v>18</v>
      </c>
      <c r="C23" s="62" t="s">
        <v>79</v>
      </c>
      <c r="D23" s="73" t="s">
        <v>80</v>
      </c>
      <c r="E23" s="62" t="s">
        <v>76</v>
      </c>
      <c r="F23" s="7" t="s">
        <v>77</v>
      </c>
      <c r="G23" s="7" t="s">
        <v>113</v>
      </c>
      <c r="H23" s="27">
        <v>367215</v>
      </c>
      <c r="I23" s="27">
        <v>348675</v>
      </c>
      <c r="J23" s="37">
        <v>19463</v>
      </c>
      <c r="K23" s="37">
        <v>19425</v>
      </c>
      <c r="L23" s="37">
        <v>19380</v>
      </c>
      <c r="M23" s="37">
        <v>19331</v>
      </c>
      <c r="N23" s="37">
        <v>19284</v>
      </c>
      <c r="O23" s="37">
        <v>19237</v>
      </c>
      <c r="P23" s="37">
        <v>19191</v>
      </c>
      <c r="Q23" s="37">
        <v>221951</v>
      </c>
      <c r="R23" s="38">
        <f>ROUND(SUM(J23:Q23),0)</f>
        <v>357262</v>
      </c>
    </row>
    <row r="24" spans="1:18" s="10" customFormat="1" ht="70.5" customHeight="1">
      <c r="A24" s="7" t="s">
        <v>92</v>
      </c>
      <c r="B24" s="62" t="s">
        <v>18</v>
      </c>
      <c r="C24" s="62" t="s">
        <v>103</v>
      </c>
      <c r="D24" s="73" t="s">
        <v>96</v>
      </c>
      <c r="E24" s="62" t="s">
        <v>93</v>
      </c>
      <c r="F24" s="7" t="s">
        <v>95</v>
      </c>
      <c r="G24" s="7" t="s">
        <v>94</v>
      </c>
      <c r="H24" s="27">
        <v>270186</v>
      </c>
      <c r="I24" s="27">
        <v>81056</v>
      </c>
      <c r="J24" s="37">
        <v>675</v>
      </c>
      <c r="K24" s="37">
        <v>77799</v>
      </c>
      <c r="L24" s="37">
        <v>77606</v>
      </c>
      <c r="M24" s="37">
        <v>77413</v>
      </c>
      <c r="N24" s="37">
        <v>38634</v>
      </c>
      <c r="O24" s="37">
        <v>0</v>
      </c>
      <c r="P24" s="37">
        <v>0</v>
      </c>
      <c r="Q24" s="37">
        <v>0</v>
      </c>
      <c r="R24" s="38">
        <f t="shared" si="0"/>
        <v>272127</v>
      </c>
    </row>
    <row r="25" spans="1:18" s="10" customFormat="1" ht="77.25" customHeight="1">
      <c r="A25" s="7" t="s">
        <v>83</v>
      </c>
      <c r="B25" s="62" t="s">
        <v>18</v>
      </c>
      <c r="C25" s="62" t="s">
        <v>102</v>
      </c>
      <c r="D25" s="73" t="s">
        <v>100</v>
      </c>
      <c r="E25" s="62" t="s">
        <v>97</v>
      </c>
      <c r="F25" s="7" t="s">
        <v>98</v>
      </c>
      <c r="G25" s="7" t="s">
        <v>99</v>
      </c>
      <c r="H25" s="27">
        <v>997447</v>
      </c>
      <c r="I25" s="27">
        <v>232375.28</v>
      </c>
      <c r="J25" s="37">
        <v>8349</v>
      </c>
      <c r="K25" s="37">
        <v>61329</v>
      </c>
      <c r="L25" s="37">
        <v>60937</v>
      </c>
      <c r="M25" s="37">
        <v>60492</v>
      </c>
      <c r="N25" s="37">
        <v>60046</v>
      </c>
      <c r="O25" s="37">
        <v>59601</v>
      </c>
      <c r="P25" s="37">
        <v>59156</v>
      </c>
      <c r="Q25" s="37">
        <v>715203</v>
      </c>
      <c r="R25" s="38">
        <f t="shared" si="0"/>
        <v>1085113</v>
      </c>
    </row>
    <row r="26" spans="1:18" s="10" customFormat="1" ht="100.5" customHeight="1">
      <c r="A26" s="7" t="s">
        <v>84</v>
      </c>
      <c r="B26" s="62" t="s">
        <v>18</v>
      </c>
      <c r="C26" s="62" t="s">
        <v>109</v>
      </c>
      <c r="D26" s="73" t="s">
        <v>108</v>
      </c>
      <c r="E26" s="62" t="s">
        <v>104</v>
      </c>
      <c r="F26" s="7" t="s">
        <v>107</v>
      </c>
      <c r="G26" s="7" t="s">
        <v>115</v>
      </c>
      <c r="H26" s="27">
        <v>546972</v>
      </c>
      <c r="I26" s="27">
        <v>185972.55</v>
      </c>
      <c r="J26" s="37">
        <v>5431</v>
      </c>
      <c r="K26" s="37">
        <v>34112</v>
      </c>
      <c r="L26" s="37">
        <v>33826</v>
      </c>
      <c r="M26" s="37">
        <v>33541</v>
      </c>
      <c r="N26" s="37">
        <v>33541</v>
      </c>
      <c r="O26" s="37">
        <v>32969</v>
      </c>
      <c r="P26" s="37">
        <v>32683</v>
      </c>
      <c r="Q26" s="37">
        <v>398864</v>
      </c>
      <c r="R26" s="38">
        <f>SUM(J26:Q26)</f>
        <v>604967</v>
      </c>
    </row>
    <row r="27" spans="1:18" s="10" customFormat="1" ht="77.25" customHeight="1">
      <c r="A27" s="7" t="s">
        <v>117</v>
      </c>
      <c r="B27" s="62" t="s">
        <v>18</v>
      </c>
      <c r="C27" s="62" t="s">
        <v>101</v>
      </c>
      <c r="D27" s="7" t="s">
        <v>110</v>
      </c>
      <c r="E27" s="62" t="s">
        <v>105</v>
      </c>
      <c r="F27" s="7" t="s">
        <v>111</v>
      </c>
      <c r="G27" s="7" t="s">
        <v>112</v>
      </c>
      <c r="H27" s="27">
        <v>767437</v>
      </c>
      <c r="I27" s="27">
        <v>0</v>
      </c>
      <c r="J27" s="37">
        <v>8127</v>
      </c>
      <c r="K27" s="37">
        <v>8127</v>
      </c>
      <c r="L27" s="37">
        <v>50583</v>
      </c>
      <c r="M27" s="37">
        <v>50142</v>
      </c>
      <c r="N27" s="37">
        <v>49691</v>
      </c>
      <c r="O27" s="37">
        <v>49239</v>
      </c>
      <c r="P27" s="37">
        <v>48788</v>
      </c>
      <c r="Q27" s="37">
        <v>593156</v>
      </c>
      <c r="R27" s="38">
        <f>SUM(J27:Q27)</f>
        <v>857853</v>
      </c>
    </row>
    <row r="28" spans="1:18" s="11" customFormat="1">
      <c r="A28" s="7"/>
      <c r="B28" s="62" t="s">
        <v>37</v>
      </c>
      <c r="C28" s="62"/>
      <c r="D28" s="7" t="s">
        <v>38</v>
      </c>
      <c r="E28" s="62" t="s">
        <v>38</v>
      </c>
      <c r="F28" s="7" t="s">
        <v>38</v>
      </c>
      <c r="G28" s="7" t="s">
        <v>38</v>
      </c>
      <c r="H28" s="27">
        <f t="shared" ref="H28:O28" si="1">SUM(H13:H27)</f>
        <v>13998271</v>
      </c>
      <c r="I28" s="27">
        <f>SUM(I13:I27)</f>
        <v>5966564.2599999998</v>
      </c>
      <c r="J28" s="37">
        <f t="shared" si="1"/>
        <v>696049.36</v>
      </c>
      <c r="K28" s="37">
        <f t="shared" si="1"/>
        <v>853159</v>
      </c>
      <c r="L28" s="37">
        <f t="shared" si="1"/>
        <v>888010</v>
      </c>
      <c r="M28" s="37">
        <f t="shared" si="1"/>
        <v>852604</v>
      </c>
      <c r="N28" s="37">
        <f t="shared" si="1"/>
        <v>754122</v>
      </c>
      <c r="O28" s="37">
        <f t="shared" si="1"/>
        <v>481179</v>
      </c>
      <c r="P28" s="37">
        <f>SUM(P13:P27)</f>
        <v>414397</v>
      </c>
      <c r="Q28" s="37">
        <f>SUM(Q13:Q27)</f>
        <v>3431767</v>
      </c>
      <c r="R28" s="38">
        <f>SUM(R13:R27)</f>
        <v>8371287.3599999994</v>
      </c>
    </row>
    <row r="29" spans="1:18" s="13" customFormat="1">
      <c r="A29" s="7"/>
      <c r="B29" s="22"/>
      <c r="C29" s="22"/>
      <c r="D29" s="54"/>
      <c r="E29" s="22"/>
      <c r="F29" s="22"/>
      <c r="G29" s="22"/>
      <c r="H29" s="22"/>
      <c r="I29" s="39"/>
      <c r="J29" s="12"/>
      <c r="K29" s="12"/>
      <c r="L29" s="12"/>
      <c r="M29" s="12"/>
      <c r="N29" s="12"/>
      <c r="O29" s="12"/>
      <c r="P29" s="12"/>
      <c r="Q29" s="12"/>
      <c r="R29" s="30"/>
    </row>
    <row r="30" spans="1:18" s="13" customFormat="1">
      <c r="A30" s="40"/>
      <c r="B30" s="40" t="s">
        <v>39</v>
      </c>
      <c r="C30" s="40"/>
      <c r="D30" s="55"/>
      <c r="E30" s="23"/>
      <c r="F30" s="23"/>
      <c r="G30" s="23"/>
      <c r="H30" s="23"/>
      <c r="I30" s="39"/>
      <c r="J30" s="12"/>
      <c r="K30" s="12"/>
      <c r="L30" s="12"/>
      <c r="M30" s="12"/>
      <c r="N30" s="12"/>
      <c r="O30" s="12"/>
      <c r="P30" s="12"/>
      <c r="Q30" s="12"/>
      <c r="R30" s="30"/>
    </row>
    <row r="31" spans="1:18" s="13" customFormat="1" ht="44.25" customHeight="1">
      <c r="A31" s="7"/>
      <c r="B31" s="68" t="s">
        <v>40</v>
      </c>
      <c r="C31" s="69"/>
      <c r="D31" s="7"/>
      <c r="E31" s="68" t="s">
        <v>41</v>
      </c>
      <c r="F31" s="7" t="s">
        <v>42</v>
      </c>
      <c r="G31" s="7"/>
      <c r="H31" s="7"/>
      <c r="I31" s="41"/>
      <c r="J31" s="8">
        <v>46728</v>
      </c>
      <c r="K31" s="8">
        <v>46728</v>
      </c>
      <c r="L31" s="8">
        <v>9534</v>
      </c>
      <c r="M31" s="8"/>
      <c r="N31" s="8"/>
      <c r="O31" s="8"/>
      <c r="P31" s="8"/>
      <c r="Q31" s="8"/>
      <c r="R31" s="9">
        <f>SUM(J31:Q31)</f>
        <v>102990</v>
      </c>
    </row>
    <row r="32" spans="1:18" s="13" customFormat="1">
      <c r="A32" s="7"/>
      <c r="B32" s="62"/>
      <c r="C32" s="62"/>
      <c r="D32" s="7"/>
      <c r="E32" s="62"/>
      <c r="F32" s="7"/>
      <c r="G32" s="7"/>
      <c r="H32" s="7"/>
      <c r="I32" s="41"/>
      <c r="J32" s="8"/>
      <c r="K32" s="8"/>
      <c r="L32" s="8"/>
      <c r="M32" s="8"/>
      <c r="N32" s="8"/>
      <c r="O32" s="8"/>
      <c r="P32" s="8"/>
      <c r="Q32" s="8"/>
      <c r="R32" s="9">
        <f>SUM(J32:Q32)</f>
        <v>0</v>
      </c>
    </row>
    <row r="33" spans="1:19" s="11" customFormat="1">
      <c r="A33" s="7"/>
      <c r="B33" s="16" t="s">
        <v>37</v>
      </c>
      <c r="C33" s="16"/>
      <c r="D33" s="7" t="s">
        <v>38</v>
      </c>
      <c r="E33" s="7" t="s">
        <v>38</v>
      </c>
      <c r="F33" s="7" t="s">
        <v>38</v>
      </c>
      <c r="G33" s="7" t="s">
        <v>38</v>
      </c>
      <c r="H33" s="7" t="s">
        <v>38</v>
      </c>
      <c r="I33" s="41" t="s">
        <v>38</v>
      </c>
      <c r="J33" s="9">
        <f t="shared" ref="J33:Q33" si="2">SUM(J31:J32)</f>
        <v>46728</v>
      </c>
      <c r="K33" s="9">
        <f t="shared" si="2"/>
        <v>46728</v>
      </c>
      <c r="L33" s="9">
        <f t="shared" si="2"/>
        <v>9534</v>
      </c>
      <c r="M33" s="9">
        <f t="shared" si="2"/>
        <v>0</v>
      </c>
      <c r="N33" s="9">
        <f t="shared" si="2"/>
        <v>0</v>
      </c>
      <c r="O33" s="9">
        <v>0</v>
      </c>
      <c r="P33" s="9">
        <v>0</v>
      </c>
      <c r="Q33" s="9">
        <f t="shared" si="2"/>
        <v>0</v>
      </c>
      <c r="R33" s="9">
        <f>SUM(R31:R32)</f>
        <v>102990</v>
      </c>
    </row>
    <row r="34" spans="1:19" s="11" customFormat="1">
      <c r="A34" s="15"/>
      <c r="B34" s="20"/>
      <c r="C34" s="20"/>
      <c r="D34" s="56"/>
      <c r="E34" s="20"/>
      <c r="F34" s="20"/>
      <c r="G34" s="20"/>
      <c r="H34" s="20"/>
      <c r="I34" s="42"/>
      <c r="J34" s="14"/>
      <c r="K34" s="14"/>
      <c r="L34" s="14"/>
      <c r="M34" s="14"/>
      <c r="N34" s="14"/>
      <c r="O34" s="14"/>
      <c r="P34" s="14"/>
      <c r="Q34" s="14"/>
      <c r="R34" s="31"/>
    </row>
    <row r="35" spans="1:19" s="11" customFormat="1" ht="29.25" customHeight="1">
      <c r="A35" s="15"/>
      <c r="B35" s="16" t="s">
        <v>43</v>
      </c>
      <c r="C35" s="16"/>
      <c r="D35" s="7" t="s">
        <v>38</v>
      </c>
      <c r="E35" s="7" t="s">
        <v>38</v>
      </c>
      <c r="F35" s="7" t="s">
        <v>38</v>
      </c>
      <c r="G35" s="7" t="s">
        <v>38</v>
      </c>
      <c r="H35" s="7" t="s">
        <v>38</v>
      </c>
      <c r="I35" s="41" t="s">
        <v>38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9">
        <f>SUM(J35:Q35)</f>
        <v>0</v>
      </c>
    </row>
    <row r="36" spans="1:19" s="11" customFormat="1">
      <c r="A36" s="15"/>
      <c r="B36" s="18"/>
      <c r="C36" s="18"/>
      <c r="D36" s="57"/>
      <c r="E36" s="18"/>
      <c r="F36" s="18"/>
      <c r="G36" s="18"/>
      <c r="H36" s="18"/>
      <c r="I36" s="43"/>
      <c r="J36" s="14"/>
      <c r="K36" s="14"/>
      <c r="L36" s="14"/>
      <c r="M36" s="14"/>
      <c r="N36" s="14"/>
      <c r="O36" s="14"/>
      <c r="P36" s="14"/>
      <c r="Q36" s="14"/>
      <c r="R36" s="32"/>
    </row>
    <row r="37" spans="1:19" s="11" customFormat="1">
      <c r="A37" s="15"/>
      <c r="B37" s="16" t="s">
        <v>44</v>
      </c>
      <c r="C37" s="16"/>
      <c r="D37" s="58"/>
      <c r="E37" s="24"/>
      <c r="F37" s="24"/>
      <c r="G37" s="24"/>
      <c r="H37" s="24"/>
      <c r="I37" s="44"/>
      <c r="J37" s="9">
        <f>J28+J33</f>
        <v>742777.36</v>
      </c>
      <c r="K37" s="9">
        <f t="shared" ref="K37:N37" si="3">K28+K33</f>
        <v>899887</v>
      </c>
      <c r="L37" s="9">
        <f>L28+L33</f>
        <v>897544</v>
      </c>
      <c r="M37" s="9">
        <f t="shared" si="3"/>
        <v>852604</v>
      </c>
      <c r="N37" s="9">
        <f t="shared" si="3"/>
        <v>754122</v>
      </c>
      <c r="O37" s="9">
        <f>O28+O33</f>
        <v>481179</v>
      </c>
      <c r="P37" s="9">
        <f>P28+P33+P35</f>
        <v>414397</v>
      </c>
      <c r="Q37" s="9">
        <f>Q28+Q33</f>
        <v>3431767</v>
      </c>
      <c r="R37" s="9">
        <f>SUM(J37:Q37)</f>
        <v>8474277.3599999994</v>
      </c>
      <c r="S37" s="77"/>
    </row>
    <row r="38" spans="1:19" s="11" customFormat="1">
      <c r="A38" s="15"/>
      <c r="B38" s="18"/>
      <c r="C38" s="18"/>
      <c r="D38" s="57"/>
      <c r="E38" s="18"/>
      <c r="F38" s="18"/>
      <c r="G38" s="18"/>
      <c r="H38" s="18"/>
      <c r="I38" s="43"/>
      <c r="J38" s="19"/>
      <c r="K38" s="19"/>
      <c r="L38" s="19"/>
      <c r="M38" s="19"/>
      <c r="N38" s="19"/>
      <c r="O38" s="19"/>
      <c r="P38" s="19"/>
      <c r="Q38" s="19"/>
      <c r="R38" s="19"/>
    </row>
    <row r="39" spans="1:19" s="11" customFormat="1">
      <c r="A39" s="15"/>
      <c r="B39" s="94" t="s">
        <v>45</v>
      </c>
      <c r="C39" s="94"/>
      <c r="D39" s="94"/>
      <c r="E39" s="94"/>
      <c r="F39" s="94"/>
      <c r="G39" s="76"/>
      <c r="H39" s="76"/>
      <c r="I39" s="45"/>
      <c r="J39" s="46">
        <f>J37/R41*100</f>
        <v>3.4382497127645482</v>
      </c>
      <c r="K39" s="46">
        <f>K37/R41*100</f>
        <v>4.1654961309948266</v>
      </c>
      <c r="L39" s="46">
        <f>L37/R41*100</f>
        <v>4.154650594349758</v>
      </c>
      <c r="M39" s="46">
        <f>M37/R41*100</f>
        <v>3.9466273690704643</v>
      </c>
      <c r="N39" s="46">
        <f>N37/R41*100</f>
        <v>3.4907630328008747</v>
      </c>
      <c r="O39" s="46">
        <f>O37/R41*100</f>
        <v>2.2273343906690055</v>
      </c>
      <c r="P39" s="46">
        <f>P37/R41*100</f>
        <v>1.9182065083681206</v>
      </c>
      <c r="Q39" s="33" t="s">
        <v>38</v>
      </c>
      <c r="R39" s="33" t="s">
        <v>38</v>
      </c>
    </row>
    <row r="40" spans="1:19" s="11" customFormat="1">
      <c r="A40" s="20"/>
      <c r="B40" s="47"/>
      <c r="C40" s="47"/>
      <c r="D40" s="82"/>
      <c r="E40" s="83"/>
      <c r="F40" s="83"/>
      <c r="G40" s="83"/>
      <c r="H40" s="83"/>
      <c r="I40" s="84"/>
      <c r="J40" s="34"/>
      <c r="K40" s="34"/>
      <c r="L40" s="34"/>
      <c r="M40" s="34"/>
      <c r="N40" s="34"/>
      <c r="O40" s="34"/>
      <c r="P40" s="34"/>
      <c r="Q40" s="34"/>
      <c r="R40" s="79"/>
    </row>
    <row r="41" spans="1:19" s="11" customFormat="1">
      <c r="A41" s="20"/>
      <c r="B41" s="95"/>
      <c r="C41" s="95"/>
      <c r="D41" s="95"/>
      <c r="E41" s="95"/>
      <c r="F41" s="95"/>
      <c r="G41" s="70"/>
      <c r="H41" s="70"/>
      <c r="I41" s="48"/>
      <c r="J41" s="35"/>
      <c r="K41" s="35"/>
      <c r="L41" s="35"/>
      <c r="M41" s="35"/>
      <c r="N41" s="35"/>
      <c r="O41" s="35"/>
      <c r="P41" s="35"/>
      <c r="Q41" s="71"/>
      <c r="R41" s="79">
        <v>21603357</v>
      </c>
    </row>
    <row r="42" spans="1:19" s="2" customFormat="1" ht="16.5">
      <c r="A42" s="50"/>
      <c r="B42" s="25"/>
      <c r="C42" s="25"/>
      <c r="D42" s="59"/>
      <c r="E42" s="25"/>
      <c r="F42" s="85" t="s">
        <v>120</v>
      </c>
      <c r="G42" s="85"/>
      <c r="H42" s="85"/>
      <c r="I42" s="85"/>
      <c r="J42" s="80"/>
      <c r="K42" s="80"/>
      <c r="L42" s="80"/>
      <c r="M42" s="80"/>
      <c r="N42" s="81" t="s">
        <v>121</v>
      </c>
    </row>
    <row r="43" spans="1:19" s="2" customFormat="1">
      <c r="A43" s="50"/>
      <c r="B43" s="25"/>
      <c r="C43" s="25"/>
      <c r="D43" s="59"/>
      <c r="E43" s="25"/>
      <c r="F43" s="25"/>
      <c r="G43" s="25"/>
      <c r="H43" s="25"/>
      <c r="I43" s="49"/>
    </row>
  </sheetData>
  <mergeCells count="16">
    <mergeCell ref="F42:I42"/>
    <mergeCell ref="B2:R2"/>
    <mergeCell ref="A3:R3"/>
    <mergeCell ref="A4:R4"/>
    <mergeCell ref="B5:R5"/>
    <mergeCell ref="A9:A10"/>
    <mergeCell ref="B9:B10"/>
    <mergeCell ref="D9:D10"/>
    <mergeCell ref="E9:E10"/>
    <mergeCell ref="F9:F10"/>
    <mergeCell ref="G9:G10"/>
    <mergeCell ref="H9:H10"/>
    <mergeCell ref="I9:I10"/>
    <mergeCell ref="J9:R9"/>
    <mergeCell ref="B39:F39"/>
    <mergeCell ref="B41:F41"/>
  </mergeCells>
  <phoneticPr fontId="30" type="noConversion"/>
  <pageMargins left="0.70866141732283472" right="0.70866141732283472" top="0.35433070866141736" bottom="0.15748031496062992" header="0.31496062992125984" footer="0.31496062992125984"/>
  <pageSetup paperSize="9" scale="56" fitToHeight="0" orientation="landscape" r:id="rId1"/>
  <rowBreaks count="1" manualBreakCount="1">
    <brk id="20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Lapa1</vt:lpstr>
      <vt:lpstr>Lapa1!Drukas_apgabals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Nataļja Tropkina</cp:lastModifiedBy>
  <cp:lastPrinted>2022-02-07T12:05:28Z</cp:lastPrinted>
  <dcterms:created xsi:type="dcterms:W3CDTF">2018-01-09T11:28:27Z</dcterms:created>
  <dcterms:modified xsi:type="dcterms:W3CDTF">2022-02-15T13:54:05Z</dcterms:modified>
</cp:coreProperties>
</file>