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ja.Tropkina\Desktop\budzets 2023\No Ingas\"/>
    </mc:Choice>
  </mc:AlternateContent>
  <xr:revisionPtr revIDLastSave="0" documentId="13_ncr:1_{B0CBDD07-EF92-49E7-B0D8-C38B281280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apa1" sheetId="1" r:id="rId1"/>
  </sheets>
  <definedNames>
    <definedName name="_xlnm.Print_Area" localSheetId="0">Lapa1!$A$1:$P$42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F28" i="1"/>
  <c r="G28" i="1"/>
  <c r="H28" i="1"/>
  <c r="I28" i="1"/>
  <c r="J28" i="1"/>
  <c r="K28" i="1"/>
  <c r="L28" i="1"/>
  <c r="M28" i="1"/>
  <c r="M37" i="1" s="1"/>
  <c r="M39" i="1" s="1"/>
  <c r="N28" i="1"/>
  <c r="N37" i="1" s="1"/>
  <c r="O28" i="1"/>
  <c r="P31" i="1"/>
  <c r="P32" i="1"/>
  <c r="P33" i="1" s="1"/>
  <c r="H33" i="1"/>
  <c r="H37" i="1" s="1"/>
  <c r="H39" i="1" s="1"/>
  <c r="I33" i="1"/>
  <c r="J33" i="1"/>
  <c r="K33" i="1"/>
  <c r="O33" i="1"/>
  <c r="P35" i="1"/>
  <c r="L37" i="1"/>
  <c r="O37" i="1"/>
  <c r="L39" i="1"/>
  <c r="J37" i="1" l="1"/>
  <c r="J39" i="1" s="1"/>
  <c r="K37" i="1"/>
  <c r="K39" i="1" s="1"/>
  <c r="I37" i="1"/>
  <c r="I39" i="1" s="1"/>
  <c r="P28" i="1"/>
  <c r="P37" i="1" s="1"/>
</calcChain>
</file>

<file path=xl/sharedStrings.xml><?xml version="1.0" encoding="utf-8"?>
<sst xmlns="http://schemas.openxmlformats.org/spreadsheetml/2006/main" count="144" uniqueCount="110">
  <si>
    <t>Nr.p.k.</t>
  </si>
  <si>
    <t>Aizdevējs</t>
  </si>
  <si>
    <t>Mērķis</t>
  </si>
  <si>
    <t>Līguma noslēgšanas datums</t>
  </si>
  <si>
    <t>Atmaksas termiņš</t>
  </si>
  <si>
    <t>Aizņēmuma līguma summa, euro</t>
  </si>
  <si>
    <t>Parāds uz pārskata gada sākumu, euro</t>
  </si>
  <si>
    <t>turpmākajos gados</t>
  </si>
  <si>
    <t>pavisam (1.+2.+3.+4.+ 5+.6.+7.+8.)</t>
  </si>
  <si>
    <t>A</t>
  </si>
  <si>
    <t>B</t>
  </si>
  <si>
    <t>C</t>
  </si>
  <si>
    <t>D</t>
  </si>
  <si>
    <t>E</t>
  </si>
  <si>
    <t>F</t>
  </si>
  <si>
    <t>G</t>
  </si>
  <si>
    <t>Aizņēmumi</t>
  </si>
  <si>
    <t>1</t>
  </si>
  <si>
    <t>Valsts kase</t>
  </si>
  <si>
    <t>24.08.2006</t>
  </si>
  <si>
    <t>20.08.2026</t>
  </si>
  <si>
    <t>2</t>
  </si>
  <si>
    <t>13.03.2007</t>
  </si>
  <si>
    <t>20.12.2026</t>
  </si>
  <si>
    <t>3</t>
  </si>
  <si>
    <t>Kohēzijas fonda projekta"Ūdenssaimniecības attīstība Olainē un Jaunolainē"Olaines komponentes īstenošanai</t>
  </si>
  <si>
    <t>03.03.2008</t>
  </si>
  <si>
    <t>20.01.2028</t>
  </si>
  <si>
    <t>4</t>
  </si>
  <si>
    <t>14.09.2009</t>
  </si>
  <si>
    <t>20.08.2029</t>
  </si>
  <si>
    <t>5</t>
  </si>
  <si>
    <t>21.08.2014</t>
  </si>
  <si>
    <t>20.08.2024</t>
  </si>
  <si>
    <t>6</t>
  </si>
  <si>
    <t>SIA "Zeiferti" pamatkapitāla palielināšanai ERAF projekta "Ūdenssaimniecības attīstība Olaines novada Stūnīšu ciemā, II kārta" īstenošanai</t>
  </si>
  <si>
    <t>25.09.2015</t>
  </si>
  <si>
    <t>KOPĀ:</t>
  </si>
  <si>
    <t>x</t>
  </si>
  <si>
    <t>Galvojumi</t>
  </si>
  <si>
    <t>Valsts kase/ Ziemeļu investīciju banka</t>
  </si>
  <si>
    <t>Olaines pilsētas siltumapgādes rekonstrukcija</t>
  </si>
  <si>
    <t>09.07.2002</t>
  </si>
  <si>
    <t>Citas ilgtermiņa saistības</t>
  </si>
  <si>
    <t>Kopā saistības</t>
  </si>
  <si>
    <t>Saistību apjoms % no plānotajiem pamatbudžeta ieņēmumiem</t>
  </si>
  <si>
    <t xml:space="preserve">Papildus mācību telpu izbūve-piebūves celtniecība Olaines 1. vidusskolā </t>
  </si>
  <si>
    <t>Papildus mācību telpu izbūve- piebūves celtniecība Olaines 1. vidusskolā</t>
  </si>
  <si>
    <t>7</t>
  </si>
  <si>
    <t>SIA "Zeiferti" pamatkapitāla palielināšanai Kohēzijas fonda projekta "Ūdenssaimniecības attīstība Jaunolaines lielciema, III kārta" īstenošanai</t>
  </si>
  <si>
    <t>20.04.2038</t>
  </si>
  <si>
    <t>17.05.2018</t>
  </si>
  <si>
    <t>A/S “OŪS” pamatkap. paliel. ERAF projekta „Ūdenssaimniecības attīstība Olaines novada Grēnes ciemā” īstenošanai</t>
  </si>
  <si>
    <t>Ūdenssaimniecības attīstība Olainē un Jaunolainē Jaunolaines komponente</t>
  </si>
  <si>
    <t>8</t>
  </si>
  <si>
    <t>9</t>
  </si>
  <si>
    <t>ERAF projekta "Infrastruktūras  uzlabošana uzņēmējdarbības attīstībai Rūpnīcu ielā Olaines novadā" īstenošanai</t>
  </si>
  <si>
    <t>20.04.2039</t>
  </si>
  <si>
    <t>Ceļa infrastruktūras projekta "Infrastruktūras  uzlabošana uzņēmējdarbības attīstībai Rūpnīcu ielā Olaines novadā" īstenošanai</t>
  </si>
  <si>
    <t>10</t>
  </si>
  <si>
    <t>ERAF projekta (Nr.4.2.2.0/17/I/087) “Olaines novada Sociālā aprūpes centra ēkas energoefektivitātes paaugstināšana” īstenošanai</t>
  </si>
  <si>
    <t>20.09.2039</t>
  </si>
  <si>
    <t>17.05.2019</t>
  </si>
  <si>
    <t>25.09.2019</t>
  </si>
  <si>
    <t>11</t>
  </si>
  <si>
    <t>Projekta “Gājēju un velosipēdistu ceļa izbūve Jāņupes ciemā gar autoceļu V12” īstenošanai</t>
  </si>
  <si>
    <t>27.08.2020</t>
  </si>
  <si>
    <t>21.05.2019</t>
  </si>
  <si>
    <t>13</t>
  </si>
  <si>
    <t>14</t>
  </si>
  <si>
    <t>12</t>
  </si>
  <si>
    <t>“Būvprojekta izstrāde -Multifunkcionālās ēkas Jelgavas ielā 23, Olainē, jaunbūve” īstenošanai</t>
  </si>
  <si>
    <t>20.05.2026</t>
  </si>
  <si>
    <t>07.06.2021</t>
  </si>
  <si>
    <t>Projekta "Telpu vienkāršotā atjaunošana pirmsskolas izglītības iestādes izveidei Veselības ielā 7, Olainē" īstenošanai</t>
  </si>
  <si>
    <t>02.08.2021.</t>
  </si>
  <si>
    <t>22.07.2041</t>
  </si>
  <si>
    <t>29.10.2021.</t>
  </si>
  <si>
    <t>20.11.2041</t>
  </si>
  <si>
    <t>20.08.2040</t>
  </si>
  <si>
    <t>22.09.2025</t>
  </si>
  <si>
    <t>21.10.2041</t>
  </si>
  <si>
    <t>15</t>
  </si>
  <si>
    <t>16</t>
  </si>
  <si>
    <t>17</t>
  </si>
  <si>
    <t>26.11.2021</t>
  </si>
  <si>
    <t>03.05.2022</t>
  </si>
  <si>
    <t>20.04.2032</t>
  </si>
  <si>
    <t>2023</t>
  </si>
  <si>
    <t>2024</t>
  </si>
  <si>
    <t>2025</t>
  </si>
  <si>
    <t>2026</t>
  </si>
  <si>
    <t>2027</t>
  </si>
  <si>
    <t>2028</t>
  </si>
  <si>
    <t>Domes priekšsēdētājs</t>
  </si>
  <si>
    <t>A.Bergs</t>
  </si>
  <si>
    <t>Prioritārā investīciju projekta "Betona skeitparks, Zeiferta ielā 10A, Olainē" īstenošanai</t>
  </si>
  <si>
    <t>ERAF projekta Nr. 9.3.1.1/19/I/024 “Sociālo pakalpojumu infrastruktūras attīstība Olaines novadā” īstenošanai (II)</t>
  </si>
  <si>
    <t>ERAF projekta Nr. 9.3.1.1/19/I/024 “Sociālo pakalpojumu infrastruktūras attīstība Olaines novadā”  īstenošanai</t>
  </si>
  <si>
    <t>ERAF projekts Nr.4.2.2.0/17/I/080 “Olaines novada pašvaldības ēkas energoefektivitātes paaugstināšana pirmsskolas izglītības iestādes izveidei” īstenošanai</t>
  </si>
  <si>
    <t>18</t>
  </si>
  <si>
    <t>Prioritārā investīciju projekta “Apgaismojuma tīkla izbūve Valsts vietējais autoceļš V12 Jāņupe-Mežsētas-Zīles, Olaines pagasts, Olaines novads” īstenošanai</t>
  </si>
  <si>
    <t>08.08.2022</t>
  </si>
  <si>
    <t>20.07.2032</t>
  </si>
  <si>
    <t>21.07.2042</t>
  </si>
  <si>
    <t>2029</t>
  </si>
  <si>
    <t>Olaines novada pašvaldības 2023.gada saistību apmērs saimnieciskajā gadā un turpmākajos gados</t>
  </si>
  <si>
    <t>Pielikums Nr.3</t>
  </si>
  <si>
    <t>Olaines novada domes 2023.gada 31.janvāra</t>
  </si>
  <si>
    <t>saistošajiem noteikumiem Nr.SN1/2023 (1.prot., 2.p.)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</si>
</sst>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Ls &quot;* #,##0.00_-;&quot;-Ls &quot;* #,##0.00_-;_-&quot;Ls &quot;* \-??_-;_-@_-"/>
    <numFmt numFmtId="165" formatCode="0\.0"/>
    <numFmt numFmtId="166" formatCode="_-* #,##0\ _€_-;\-* #,##0\ _€_-;_-* &quot;-&quot;??\ _€_-;_-@_-"/>
  </numFmts>
  <fonts count="34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1" fillId="0" borderId="0"/>
    <xf numFmtId="0" fontId="1" fillId="0" borderId="0"/>
    <xf numFmtId="0" fontId="1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5" applyNumberFormat="0" applyAlignment="0" applyProtection="0"/>
    <xf numFmtId="0" fontId="7" fillId="21" borderId="6" applyNumberFormat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5" applyNumberFormat="0" applyAlignment="0" applyProtection="0"/>
    <xf numFmtId="0" fontId="14" fillId="0" borderId="10" applyNumberFormat="0" applyFill="0" applyAlignment="0" applyProtection="0"/>
    <xf numFmtId="0" fontId="15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6" fillId="20" borderId="12" applyNumberFormat="0" applyAlignment="0" applyProtection="0"/>
    <xf numFmtId="0" fontId="17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165" fontId="20" fillId="20" borderId="0" applyBorder="0" applyProtection="0"/>
    <xf numFmtId="0" fontId="21" fillId="0" borderId="0" applyNumberFormat="0" applyFill="0" applyBorder="0" applyAlignment="0" applyProtection="0"/>
    <xf numFmtId="43" fontId="29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49" fontId="22" fillId="0" borderId="0" xfId="0" applyNumberFormat="1" applyFont="1" applyAlignment="1">
      <alignment vertic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3" fontId="2" fillId="0" borderId="2" xfId="1" applyNumberFormat="1" applyFont="1" applyBorder="1" applyAlignment="1" applyProtection="1">
      <alignment horizontal="right" vertical="center"/>
      <protection locked="0"/>
    </xf>
    <xf numFmtId="3" fontId="22" fillId="0" borderId="2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49" fontId="2" fillId="0" borderId="0" xfId="1" applyNumberFormat="1" applyFont="1" applyAlignment="1" applyProtection="1">
      <alignment horizontal="center" vertical="center" wrapText="1"/>
      <protection locked="0"/>
    </xf>
    <xf numFmtId="49" fontId="22" fillId="0" borderId="2" xfId="1" applyNumberFormat="1" applyFont="1" applyBorder="1" applyAlignment="1" applyProtection="1">
      <alignment vertical="center" wrapText="1"/>
      <protection locked="0"/>
    </xf>
    <xf numFmtId="3" fontId="22" fillId="0" borderId="2" xfId="1" applyNumberFormat="1" applyFont="1" applyBorder="1" applyAlignment="1" applyProtection="1">
      <alignment horizontal="right" vertical="center" wrapText="1"/>
      <protection locked="0"/>
    </xf>
    <xf numFmtId="49" fontId="22" fillId="0" borderId="0" xfId="1" applyNumberFormat="1" applyFont="1" applyAlignment="1" applyProtection="1">
      <alignment vertical="center" wrapText="1"/>
      <protection locked="0"/>
    </xf>
    <xf numFmtId="3" fontId="2" fillId="0" borderId="0" xfId="1" applyNumberFormat="1" applyFont="1" applyAlignment="1" applyProtection="1">
      <alignment horizontal="right" vertical="center" wrapText="1"/>
      <protection locked="0"/>
    </xf>
    <xf numFmtId="49" fontId="2" fillId="0" borderId="0" xfId="1" applyNumberFormat="1" applyFont="1" applyAlignment="1" applyProtection="1">
      <alignment wrapText="1"/>
      <protection locked="0"/>
    </xf>
    <xf numFmtId="49" fontId="2" fillId="0" borderId="2" xfId="1" applyNumberFormat="1" applyFont="1" applyBorder="1" applyAlignment="1" applyProtection="1">
      <alignment wrapText="1"/>
      <protection locked="0"/>
    </xf>
    <xf numFmtId="49" fontId="22" fillId="0" borderId="2" xfId="1" applyNumberFormat="1" applyFont="1" applyBorder="1" applyAlignment="1" applyProtection="1">
      <alignment wrapText="1"/>
      <protection locked="0"/>
    </xf>
    <xf numFmtId="49" fontId="23" fillId="0" borderId="2" xfId="2" applyNumberFormat="1" applyFont="1" applyBorder="1" applyAlignment="1">
      <alignment vertical="center" wrapText="1"/>
    </xf>
    <xf numFmtId="3" fontId="2" fillId="0" borderId="0" xfId="0" applyNumberFormat="1" applyFont="1"/>
    <xf numFmtId="0" fontId="2" fillId="0" borderId="0" xfId="1" applyFont="1"/>
    <xf numFmtId="49" fontId="2" fillId="0" borderId="2" xfId="1" applyNumberFormat="1" applyFont="1" applyBorder="1" applyAlignment="1">
      <alignment horizontal="center" wrapText="1"/>
    </xf>
    <xf numFmtId="49" fontId="25" fillId="0" borderId="2" xfId="1" applyNumberFormat="1" applyFont="1" applyBorder="1" applyAlignment="1">
      <alignment horizontal="left" wrapText="1"/>
    </xf>
    <xf numFmtId="0" fontId="2" fillId="0" borderId="4" xfId="1" applyFont="1" applyBorder="1" applyAlignment="1">
      <alignment horizontal="right" wrapText="1"/>
    </xf>
    <xf numFmtId="0" fontId="2" fillId="0" borderId="4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4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49" fontId="22" fillId="0" borderId="2" xfId="1" applyNumberFormat="1" applyFont="1" applyBorder="1" applyAlignment="1">
      <alignment wrapText="1"/>
    </xf>
    <xf numFmtId="49" fontId="22" fillId="0" borderId="2" xfId="1" applyNumberFormat="1" applyFont="1" applyBorder="1" applyAlignment="1" applyProtection="1">
      <alignment horizontal="left" wrapText="1"/>
      <protection locked="0"/>
    </xf>
    <xf numFmtId="49" fontId="25" fillId="0" borderId="2" xfId="1" applyNumberFormat="1" applyFont="1" applyBorder="1" applyAlignment="1" applyProtection="1">
      <alignment horizontal="center" vertical="center" wrapText="1"/>
      <protection locked="0"/>
    </xf>
    <xf numFmtId="49" fontId="25" fillId="0" borderId="0" xfId="1" applyNumberFormat="1" applyFont="1" applyAlignment="1" applyProtection="1">
      <alignment wrapText="1"/>
      <protection locked="0"/>
    </xf>
    <xf numFmtId="49" fontId="25" fillId="0" borderId="0" xfId="1" applyNumberFormat="1" applyFont="1" applyAlignment="1" applyProtection="1">
      <alignment vertical="center" wrapText="1"/>
      <protection locked="0"/>
    </xf>
    <xf numFmtId="49" fontId="26" fillId="0" borderId="2" xfId="2" applyNumberFormat="1" applyFont="1" applyBorder="1" applyAlignment="1">
      <alignment vertical="center" wrapText="1"/>
    </xf>
    <xf numFmtId="49" fontId="25" fillId="0" borderId="2" xfId="1" applyNumberFormat="1" applyFont="1" applyBorder="1" applyAlignment="1" applyProtection="1">
      <alignment horizontal="left" vertical="center" wrapText="1"/>
      <protection locked="0"/>
    </xf>
    <xf numFmtId="4" fontId="2" fillId="0" borderId="2" xfId="1" applyNumberFormat="1" applyFont="1" applyBorder="1" applyAlignment="1">
      <alignment horizontal="right" vertical="center" wrapText="1"/>
    </xf>
    <xf numFmtId="49" fontId="2" fillId="0" borderId="0" xfId="1" applyNumberFormat="1" applyFont="1" applyAlignment="1" applyProtection="1">
      <alignment vertical="center" wrapText="1"/>
      <protection locked="0"/>
    </xf>
    <xf numFmtId="49" fontId="25" fillId="0" borderId="0" xfId="1" applyNumberFormat="1" applyFont="1" applyAlignment="1">
      <alignment horizontal="left" vertical="center" wrapText="1"/>
    </xf>
    <xf numFmtId="3" fontId="25" fillId="0" borderId="0" xfId="0" applyNumberFormat="1" applyFont="1"/>
    <xf numFmtId="0" fontId="2" fillId="0" borderId="0" xfId="0" applyFont="1" applyAlignment="1">
      <alignment vertical="top" wrapText="1"/>
    </xf>
    <xf numFmtId="0" fontId="25" fillId="0" borderId="0" xfId="1" applyFont="1"/>
    <xf numFmtId="0" fontId="23" fillId="0" borderId="0" xfId="0" applyFont="1"/>
    <xf numFmtId="49" fontId="2" fillId="0" borderId="2" xfId="1" applyNumberFormat="1" applyFont="1" applyBorder="1" applyAlignment="1" applyProtection="1">
      <alignment horizontal="left" vertical="center" wrapText="1"/>
      <protection locked="0"/>
    </xf>
    <xf numFmtId="49" fontId="22" fillId="0" borderId="2" xfId="1" applyNumberFormat="1" applyFont="1" applyBorder="1" applyAlignment="1">
      <alignment horizontal="left" wrapText="1"/>
    </xf>
    <xf numFmtId="49" fontId="2" fillId="0" borderId="3" xfId="1" applyNumberFormat="1" applyFont="1" applyBorder="1" applyAlignment="1" applyProtection="1">
      <alignment horizontal="left" vertical="center" wrapText="1"/>
      <protection locked="0"/>
    </xf>
    <xf numFmtId="49" fontId="2" fillId="0" borderId="0" xfId="1" applyNumberFormat="1" applyFont="1" applyAlignment="1">
      <alignment horizontal="left" vertical="center" wrapText="1"/>
    </xf>
    <xf numFmtId="0" fontId="2" fillId="24" borderId="0" xfId="1" applyFont="1" applyFill="1" applyAlignment="1">
      <alignment vertical="center"/>
    </xf>
    <xf numFmtId="49" fontId="31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0" applyFont="1"/>
    <xf numFmtId="49" fontId="24" fillId="0" borderId="0" xfId="1" applyNumberFormat="1" applyFont="1" applyAlignment="1">
      <alignment vertical="center" wrapText="1"/>
    </xf>
    <xf numFmtId="49" fontId="25" fillId="0" borderId="0" xfId="1" applyNumberFormat="1" applyFont="1" applyAlignment="1">
      <alignment vertical="center" wrapText="1"/>
    </xf>
    <xf numFmtId="0" fontId="2" fillId="24" borderId="0" xfId="0" applyFont="1" applyFill="1"/>
    <xf numFmtId="49" fontId="22" fillId="0" borderId="15" xfId="1" applyNumberFormat="1" applyFont="1" applyBorder="1" applyAlignment="1">
      <alignment horizontal="center" vertical="center" wrapText="1"/>
    </xf>
    <xf numFmtId="49" fontId="22" fillId="0" borderId="14" xfId="1" applyNumberFormat="1" applyFont="1" applyBorder="1" applyAlignment="1">
      <alignment horizontal="center" vertical="center" wrapText="1"/>
    </xf>
    <xf numFmtId="49" fontId="22" fillId="24" borderId="0" xfId="0" applyNumberFormat="1" applyFont="1" applyFill="1" applyAlignment="1">
      <alignment horizontal="center" vertical="center" wrapText="1"/>
    </xf>
    <xf numFmtId="49" fontId="2" fillId="24" borderId="2" xfId="1" applyNumberFormat="1" applyFont="1" applyFill="1" applyBorder="1" applyAlignment="1">
      <alignment horizontal="center" wrapText="1"/>
    </xf>
    <xf numFmtId="49" fontId="22" fillId="24" borderId="2" xfId="1" applyNumberFormat="1" applyFont="1" applyFill="1" applyBorder="1" applyAlignment="1">
      <alignment horizontal="left" wrapText="1"/>
    </xf>
    <xf numFmtId="49" fontId="2" fillId="24" borderId="2" xfId="1" applyNumberFormat="1" applyFont="1" applyFill="1" applyBorder="1" applyAlignment="1" applyProtection="1">
      <alignment horizontal="center" vertical="center" wrapText="1"/>
      <protection locked="0"/>
    </xf>
    <xf numFmtId="49" fontId="2" fillId="24" borderId="2" xfId="1" applyNumberFormat="1" applyFont="1" applyFill="1" applyBorder="1" applyAlignment="1" applyProtection="1">
      <alignment wrapText="1"/>
      <protection locked="0"/>
    </xf>
    <xf numFmtId="49" fontId="22" fillId="24" borderId="2" xfId="1" applyNumberFormat="1" applyFont="1" applyFill="1" applyBorder="1" applyAlignment="1" applyProtection="1">
      <alignment wrapText="1"/>
      <protection locked="0"/>
    </xf>
    <xf numFmtId="49" fontId="2" fillId="24" borderId="0" xfId="1" applyNumberFormat="1" applyFont="1" applyFill="1" applyAlignment="1" applyProtection="1">
      <alignment wrapText="1"/>
      <protection locked="0"/>
    </xf>
    <xf numFmtId="49" fontId="22" fillId="24" borderId="0" xfId="1" applyNumberFormat="1" applyFont="1" applyFill="1" applyAlignment="1" applyProtection="1">
      <alignment vertical="center" wrapText="1"/>
      <protection locked="0"/>
    </xf>
    <xf numFmtId="49" fontId="23" fillId="24" borderId="2" xfId="2" applyNumberFormat="1" applyFont="1" applyFill="1" applyBorder="1" applyAlignment="1">
      <alignment vertical="center" wrapText="1"/>
    </xf>
    <xf numFmtId="49" fontId="24" fillId="24" borderId="0" xfId="1" applyNumberFormat="1" applyFont="1" applyFill="1" applyAlignment="1">
      <alignment vertical="center" wrapText="1"/>
    </xf>
    <xf numFmtId="3" fontId="2" fillId="24" borderId="0" xfId="0" applyNumberFormat="1" applyFont="1" applyFill="1"/>
    <xf numFmtId="0" fontId="2" fillId="24" borderId="0" xfId="1" applyFont="1" applyFill="1"/>
    <xf numFmtId="49" fontId="2" fillId="24" borderId="2" xfId="1" applyNumberFormat="1" applyFont="1" applyFill="1" applyBorder="1" applyAlignment="1" applyProtection="1">
      <alignment horizontal="left" vertical="center" wrapText="1"/>
      <protection locked="0"/>
    </xf>
    <xf numFmtId="0" fontId="31" fillId="24" borderId="0" xfId="1" applyFont="1" applyFill="1" applyAlignment="1">
      <alignment vertical="center"/>
    </xf>
    <xf numFmtId="0" fontId="31" fillId="24" borderId="0" xfId="0" applyFont="1" applyFill="1"/>
    <xf numFmtId="0" fontId="33" fillId="0" borderId="0" xfId="0" applyFont="1"/>
    <xf numFmtId="0" fontId="33" fillId="24" borderId="0" xfId="0" applyFont="1" applyFill="1" applyAlignment="1">
      <alignment horizontal="center"/>
    </xf>
    <xf numFmtId="166" fontId="27" fillId="0" borderId="2" xfId="1" applyNumberFormat="1" applyFont="1" applyBorder="1" applyAlignment="1" applyProtection="1">
      <alignment horizontal="center" vertical="center" wrapText="1"/>
      <protection locked="0"/>
    </xf>
    <xf numFmtId="3" fontId="27" fillId="0" borderId="2" xfId="1" applyNumberFormat="1" applyFont="1" applyBorder="1" applyAlignment="1" applyProtection="1">
      <alignment horizontal="right" vertical="center"/>
      <protection locked="0"/>
    </xf>
    <xf numFmtId="3" fontId="27" fillId="0" borderId="2" xfId="1" applyNumberFormat="1" applyFont="1" applyBorder="1" applyAlignment="1">
      <alignment horizontal="right" vertical="center" wrapText="1"/>
    </xf>
    <xf numFmtId="3" fontId="27" fillId="0" borderId="2" xfId="1" applyNumberFormat="1" applyFont="1" applyBorder="1" applyAlignment="1" applyProtection="1">
      <alignment horizontal="center" vertical="center" wrapText="1"/>
      <protection locked="0"/>
    </xf>
    <xf numFmtId="166" fontId="27" fillId="0" borderId="2" xfId="3" applyNumberFormat="1" applyFont="1" applyBorder="1" applyAlignment="1">
      <alignment horizontal="center" vertical="center"/>
    </xf>
    <xf numFmtId="166" fontId="22" fillId="0" borderId="2" xfId="1" applyNumberFormat="1" applyFont="1" applyBorder="1" applyAlignment="1" applyProtection="1">
      <alignment horizontal="center" vertical="center" wrapText="1"/>
      <protection locked="0"/>
    </xf>
    <xf numFmtId="3" fontId="22" fillId="0" borderId="2" xfId="1" applyNumberFormat="1" applyFont="1" applyBorder="1" applyAlignment="1" applyProtection="1">
      <alignment horizontal="center" vertical="center" wrapText="1"/>
      <protection locked="0"/>
    </xf>
    <xf numFmtId="49" fontId="25" fillId="0" borderId="2" xfId="1" applyNumberFormat="1" applyFont="1" applyBorder="1" applyAlignment="1" applyProtection="1">
      <alignment wrapText="1"/>
      <protection locked="0"/>
    </xf>
    <xf numFmtId="0" fontId="2" fillId="0" borderId="2" xfId="1" applyFont="1" applyBorder="1" applyAlignment="1" applyProtection="1">
      <alignment horizontal="right" vertical="center" wrapText="1"/>
      <protection locked="0"/>
    </xf>
    <xf numFmtId="0" fontId="2" fillId="0" borderId="2" xfId="1" applyFont="1" applyBorder="1" applyAlignment="1">
      <alignment horizontal="right" wrapText="1"/>
    </xf>
    <xf numFmtId="166" fontId="31" fillId="0" borderId="0" xfId="0" applyNumberFormat="1" applyFont="1"/>
    <xf numFmtId="3" fontId="28" fillId="0" borderId="2" xfId="1" applyNumberFormat="1" applyFont="1" applyBorder="1" applyAlignment="1" applyProtection="1">
      <alignment horizontal="right" vertical="center"/>
      <protection locked="0"/>
    </xf>
    <xf numFmtId="3" fontId="28" fillId="0" borderId="2" xfId="105" applyNumberFormat="1" applyFont="1" applyFill="1" applyBorder="1" applyAlignment="1" applyProtection="1">
      <alignment horizontal="right" vertical="center"/>
      <protection locked="0"/>
    </xf>
    <xf numFmtId="3" fontId="32" fillId="0" borderId="3" xfId="1" applyNumberFormat="1" applyFont="1" applyBorder="1" applyAlignment="1" applyProtection="1">
      <alignment horizontal="right" vertical="center"/>
      <protection locked="0"/>
    </xf>
    <xf numFmtId="49" fontId="22" fillId="0" borderId="15" xfId="1" applyNumberFormat="1" applyFont="1" applyBorder="1" applyAlignment="1">
      <alignment horizontal="center" vertical="center" wrapText="1"/>
    </xf>
    <xf numFmtId="49" fontId="22" fillId="0" borderId="14" xfId="1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49" fontId="2" fillId="0" borderId="0" xfId="1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9" fontId="31" fillId="0" borderId="0" xfId="0" applyNumberFormat="1" applyFont="1" applyAlignment="1">
      <alignment horizontal="center" vertical="center" wrapText="1"/>
    </xf>
    <xf numFmtId="49" fontId="22" fillId="24" borderId="15" xfId="1" applyNumberFormat="1" applyFont="1" applyFill="1" applyBorder="1" applyAlignment="1">
      <alignment horizontal="center" vertical="center" wrapText="1"/>
    </xf>
    <xf numFmtId="49" fontId="22" fillId="24" borderId="14" xfId="1" applyNumberFormat="1" applyFont="1" applyFill="1" applyBorder="1" applyAlignment="1">
      <alignment horizontal="center" vertical="center" wrapText="1"/>
    </xf>
    <xf numFmtId="49" fontId="2" fillId="0" borderId="16" xfId="1" applyNumberFormat="1" applyFont="1" applyBorder="1" applyAlignment="1" applyProtection="1">
      <alignment horizontal="left" vertical="center" wrapText="1"/>
      <protection locked="0"/>
    </xf>
    <xf numFmtId="49" fontId="2" fillId="0" borderId="17" xfId="1" applyNumberFormat="1" applyFont="1" applyBorder="1" applyAlignment="1" applyProtection="1">
      <alignment horizontal="left" vertical="center" wrapText="1"/>
      <protection locked="0"/>
    </xf>
    <xf numFmtId="49" fontId="2" fillId="0" borderId="18" xfId="1" applyNumberFormat="1" applyFont="1" applyBorder="1" applyAlignment="1" applyProtection="1">
      <alignment horizontal="left" vertical="center" wrapText="1"/>
      <protection locked="0"/>
    </xf>
  </cellXfs>
  <cellStyles count="106">
    <cellStyle name="20% - Accent1 2 2" xfId="4" xr:uid="{50A439CD-ED4B-45E6-8320-81DFC30C1994}"/>
    <cellStyle name="20% - Accent1 2 2 2" xfId="5" xr:uid="{5AF95B51-6AE9-4D75-A266-64C7797BC78A}"/>
    <cellStyle name="20% - Accent1 2 2 3" xfId="6" xr:uid="{3FADAAE4-2859-4FD9-ABBF-D667FA221B26}"/>
    <cellStyle name="20% - Accent2 2 2" xfId="7" xr:uid="{7ABBE636-AEE6-4384-9D75-02EDCC0F8F4F}"/>
    <cellStyle name="20% - Accent2 2 2 2" xfId="8" xr:uid="{BD68C91B-3594-4FE2-8F9F-A3927845BCDF}"/>
    <cellStyle name="20% - Accent2 2 2 3" xfId="9" xr:uid="{71B5497A-5E4C-45B6-80A8-5182C7A9D288}"/>
    <cellStyle name="20% - Accent3 2 2" xfId="10" xr:uid="{8FF4E559-51B6-4B35-9421-C6BCF3F2CB34}"/>
    <cellStyle name="20% - Accent3 2 2 2" xfId="11" xr:uid="{30CABB07-FBD7-4CDE-ADE8-794BF79B8FFA}"/>
    <cellStyle name="20% - Accent3 2 2 3" xfId="12" xr:uid="{396FA879-8935-42D1-8EE4-CFA54C9DBF90}"/>
    <cellStyle name="20% - Accent4 2 2" xfId="13" xr:uid="{435DA7E8-15DE-4103-97FE-8198FDA8BF08}"/>
    <cellStyle name="20% - Accent4 2 2 2" xfId="14" xr:uid="{53B75CDC-F1A9-411D-AFC7-555381260C8A}"/>
    <cellStyle name="20% - Accent4 2 2 3" xfId="15" xr:uid="{6907E287-0EDB-4564-9F59-CE40B08BBD68}"/>
    <cellStyle name="20% - Accent5 2 2" xfId="16" xr:uid="{5542BB18-5D47-405A-A59E-BE86F1BE42B4}"/>
    <cellStyle name="20% - Accent5 2 2 2" xfId="17" xr:uid="{F283097E-8686-4080-A89A-436C3B996D4F}"/>
    <cellStyle name="20% - Accent5 2 2 3" xfId="18" xr:uid="{85316A86-2BCB-48E2-AC1C-2F2A6C1B13F3}"/>
    <cellStyle name="20% - Accent6 2 2" xfId="19" xr:uid="{B05CC927-CFAE-4752-8BB1-BD50A47D25B1}"/>
    <cellStyle name="20% - Accent6 2 2 2" xfId="20" xr:uid="{B8A8584C-6CCC-48E3-9E21-551EFD16D3B0}"/>
    <cellStyle name="20% - Accent6 2 2 3" xfId="21" xr:uid="{55159807-5635-4EB4-9AF4-88282A2A78B0}"/>
    <cellStyle name="40% - Accent1 2 2" xfId="22" xr:uid="{6DAA776A-6860-418F-998F-DA64163D727E}"/>
    <cellStyle name="40% - Accent1 2 2 2" xfId="23" xr:uid="{A0C74A20-42C1-48A6-8A5D-D8779D75ABE2}"/>
    <cellStyle name="40% - Accent1 2 2 3" xfId="24" xr:uid="{377AED0F-FD76-4D8B-B747-CA10EF615482}"/>
    <cellStyle name="40% - Accent2 2 2" xfId="25" xr:uid="{067B5B64-49A5-4BB9-9A16-E38771F745A6}"/>
    <cellStyle name="40% - Accent2 2 2 2" xfId="26" xr:uid="{9666C81C-B374-4963-B752-59835068D3BE}"/>
    <cellStyle name="40% - Accent2 2 2 3" xfId="27" xr:uid="{BFCAA93D-C24E-445F-810F-480F6DBD7A64}"/>
    <cellStyle name="40% - Accent3 2 2" xfId="28" xr:uid="{AC07226E-4CC1-4DF8-B9F0-91AA51CA9305}"/>
    <cellStyle name="40% - Accent3 2 2 2" xfId="29" xr:uid="{36A4BACE-18C2-4C77-88D7-2BDFB1F6EBF7}"/>
    <cellStyle name="40% - Accent3 2 2 3" xfId="30" xr:uid="{F48C9D21-F0CE-4A31-A532-DC8EF9B40BDB}"/>
    <cellStyle name="40% - Accent4 2 2" xfId="31" xr:uid="{1FBA9B0B-FEBA-420E-94D4-BB00C5E196DA}"/>
    <cellStyle name="40% - Accent4 2 2 2" xfId="32" xr:uid="{74902D50-C37A-4663-9EB9-E55C29148097}"/>
    <cellStyle name="40% - Accent4 2 2 3" xfId="33" xr:uid="{35ECFACE-50AF-4285-ABAF-1738BBAFAC49}"/>
    <cellStyle name="40% - Accent5 2 2" xfId="34" xr:uid="{88BFC585-6A96-4769-A551-6A02DFF21E25}"/>
    <cellStyle name="40% - Accent5 2 2 2" xfId="35" xr:uid="{0C07AEA9-7388-4F6A-9C27-02694551E1C1}"/>
    <cellStyle name="40% - Accent5 2 2 3" xfId="36" xr:uid="{46EBBEC0-54A5-4319-A6BB-DCD9D597C170}"/>
    <cellStyle name="40% - Accent6 2 2" xfId="37" xr:uid="{699D09B5-EAC9-463E-9FE9-37FCAFE17657}"/>
    <cellStyle name="40% - Accent6 2 2 2" xfId="38" xr:uid="{D7B43A9F-7860-421F-A38F-C20F3DB2E02A}"/>
    <cellStyle name="40% - Accent6 2 2 3" xfId="39" xr:uid="{78CC8C51-9973-411A-8633-EFCDBF43595E}"/>
    <cellStyle name="60% - Accent1 2 2" xfId="40" xr:uid="{A7A6E9D9-1EDC-4C59-B6C6-4320BAA6A3BE}"/>
    <cellStyle name="60% - Accent2 2 2" xfId="41" xr:uid="{2DE1E5B4-9BC4-47A1-AE8A-DFD142EF3AB8}"/>
    <cellStyle name="60% - Accent3 2 2" xfId="42" xr:uid="{88E506D1-75A7-4AB4-AF21-8C422D6A65B5}"/>
    <cellStyle name="60% - Accent4 2 2" xfId="43" xr:uid="{9D72314E-4FBC-4F95-ABEF-68F569B9EC60}"/>
    <cellStyle name="60% - Accent5 2 2" xfId="44" xr:uid="{C009E616-FB23-4D10-B130-5C7039F2182F}"/>
    <cellStyle name="60% - Accent6 2 2" xfId="45" xr:uid="{374283E4-F74D-4725-9B04-D87DFB6A4CBE}"/>
    <cellStyle name="Accent1 2 2" xfId="46" xr:uid="{5E44C60B-A01E-4FAC-984E-F919F5D0F78C}"/>
    <cellStyle name="Accent2 2 2" xfId="47" xr:uid="{7D5607AF-B24D-489C-B86E-0582C30C1F10}"/>
    <cellStyle name="Accent3 2 2" xfId="48" xr:uid="{BEA973F9-85CC-4389-A849-3D0AC09BDFC6}"/>
    <cellStyle name="Accent4 2 2" xfId="49" xr:uid="{15141DA9-4956-411A-8C54-44012F5B7474}"/>
    <cellStyle name="Accent5 2 2" xfId="50" xr:uid="{986F2700-2602-4546-9E59-03B499637137}"/>
    <cellStyle name="Accent6 2 2" xfId="51" xr:uid="{5105ECBC-1CE5-426E-B718-859875E07144}"/>
    <cellStyle name="Bad 2 2" xfId="52" xr:uid="{2E6F8C5E-E6BC-4875-9F33-3EC90843EB00}"/>
    <cellStyle name="Calculation 2 2" xfId="53" xr:uid="{3FA705B3-3FD9-4EF6-8E7B-807A18E4A724}"/>
    <cellStyle name="Check Cell 2 2" xfId="54" xr:uid="{456CFEE1-AF4D-45C8-B7F8-A34380CD640D}"/>
    <cellStyle name="Currency 2" xfId="55" xr:uid="{E110A3C9-5B2C-4DD4-906D-EEC5B9998F3F}"/>
    <cellStyle name="Currency 2 2" xfId="56" xr:uid="{9462FD92-DCD6-46A2-AA02-954A989E60E0}"/>
    <cellStyle name="Explanatory Text 2 2" xfId="57" xr:uid="{7258949D-C030-46C8-8E3B-3B046A0E36BB}"/>
    <cellStyle name="Good 2 2" xfId="58" xr:uid="{EC2E2E2A-FD4E-46F3-931E-E77161D1EAAE}"/>
    <cellStyle name="Heading 1 2 2" xfId="59" xr:uid="{B7575E64-8B8E-4ED3-BA29-6541299C263C}"/>
    <cellStyle name="Heading 2 2 2" xfId="60" xr:uid="{912AAC77-75E1-4B00-87D6-BBFDB7E16ACD}"/>
    <cellStyle name="Heading 3 2 2" xfId="61" xr:uid="{6EDA87B1-8833-4B40-991B-5CEC38726161}"/>
    <cellStyle name="Heading 4 2 2" xfId="62" xr:uid="{88970959-3BB1-4B12-9950-922BBCE12EBA}"/>
    <cellStyle name="Input 2 2" xfId="63" xr:uid="{93FD894D-992D-4EFB-A580-82130EE316F3}"/>
    <cellStyle name="Komats" xfId="105" builtinId="3"/>
    <cellStyle name="Linked Cell 2 2" xfId="64" xr:uid="{FB8D9922-A217-4AF6-A077-86DF9BF1764C}"/>
    <cellStyle name="Neutral 2 2" xfId="65" xr:uid="{8EC16F72-09C2-4B7E-B729-82397F12D0DA}"/>
    <cellStyle name="Normal 10" xfId="66" xr:uid="{D22645D9-5A38-45C5-898C-37831C18687D}"/>
    <cellStyle name="Normal 10 2" xfId="67" xr:uid="{A88D87FE-CB0B-43B1-ABCD-F2CAF7E3B7F4}"/>
    <cellStyle name="Normal 11" xfId="68" xr:uid="{E1EA610E-110A-4809-BBF6-365E210CBD97}"/>
    <cellStyle name="Normal 11 2" xfId="69" xr:uid="{3BE6C864-BFF6-4372-8E91-8D8E30282D07}"/>
    <cellStyle name="Normal 12" xfId="70" xr:uid="{E0B140EC-5DF1-4274-AC43-D21D4336129A}"/>
    <cellStyle name="Normal 12 2" xfId="71" xr:uid="{BE169317-E04A-4AA5-97C8-11C4AAC7165A}"/>
    <cellStyle name="Normal 13" xfId="72" xr:uid="{56F15A9A-27A5-497E-A158-4825584D7A01}"/>
    <cellStyle name="Normal 13 2" xfId="73" xr:uid="{C0E8ED41-CCAF-4587-A521-5620DDAEA416}"/>
    <cellStyle name="Normal 14" xfId="74" xr:uid="{B34F69DA-CF6E-4671-85A0-ED630518C2C6}"/>
    <cellStyle name="Normal 14 2" xfId="75" xr:uid="{9C38A022-198B-4E43-B6ED-B556881EECD4}"/>
    <cellStyle name="Normal 15" xfId="76" xr:uid="{9470EFF1-DBA7-4CF5-BDD2-C4FF56C93A46}"/>
    <cellStyle name="Normal 15 2" xfId="77" xr:uid="{58D45277-A349-4D6E-BAF8-56C4EBDEAF91}"/>
    <cellStyle name="Normal 16" xfId="78" xr:uid="{BFDFF9EC-AA74-4A4B-9D55-02A7FF7427E0}"/>
    <cellStyle name="Normal 16 2" xfId="79" xr:uid="{583E6F5F-DAD9-4EDE-89DE-572223E88361}"/>
    <cellStyle name="Normal 18" xfId="80" xr:uid="{4633269F-7CB0-46EB-8E5E-EB423248D217}"/>
    <cellStyle name="Normal 2" xfId="81" xr:uid="{80D44B1A-6BF5-4F6B-8A25-5EDD79862754}"/>
    <cellStyle name="Normal 2 2" xfId="82" xr:uid="{3DF97BE9-1EDC-4F8D-8E9F-328A60B473E4}"/>
    <cellStyle name="Normal 20" xfId="83" xr:uid="{015FC4D2-D139-455C-B56D-CC6776872C77}"/>
    <cellStyle name="Normal 20 2" xfId="84" xr:uid="{33B6B508-7415-4663-B198-30960E448524}"/>
    <cellStyle name="Normal 21" xfId="85" xr:uid="{890CCD4E-05B0-4403-8200-6295A437D28A}"/>
    <cellStyle name="Normal 21 2" xfId="86" xr:uid="{78676035-E07A-497D-A83A-FE315B0018C5}"/>
    <cellStyle name="Normal 3 2" xfId="87" xr:uid="{F878A342-19C9-424D-AE74-BBA5BE1BF91C}"/>
    <cellStyle name="Normal 4" xfId="88" xr:uid="{07E2318D-C8C2-439A-9C84-52D70F250A40}"/>
    <cellStyle name="Normal 4 2" xfId="89" xr:uid="{5D4B86D8-55EB-47BC-A9D3-83985211AC6D}"/>
    <cellStyle name="Normal 4_7-4" xfId="90" xr:uid="{25A42B33-F99B-4DEC-B461-9399568B2DC5}"/>
    <cellStyle name="Normal 5" xfId="91" xr:uid="{F9948476-9DD4-4D91-AE37-AE09552CC77A}"/>
    <cellStyle name="Normal 5 2" xfId="92" xr:uid="{69B50DB8-A442-4B08-B41C-FBF7256075A4}"/>
    <cellStyle name="Normal 8" xfId="93" xr:uid="{8DD58C78-7A80-457D-AC71-C8E83F6A8A11}"/>
    <cellStyle name="Normal 8 2" xfId="94" xr:uid="{8762D29E-7030-4377-9258-ADE41244393A}"/>
    <cellStyle name="Normal 9" xfId="95" xr:uid="{19BE26CB-C228-4B16-8942-0C20B6325B8D}"/>
    <cellStyle name="Normal 9 2" xfId="96" xr:uid="{07263BD9-18BE-482F-8294-C707076A769A}"/>
    <cellStyle name="Normal_Pamatformas" xfId="1" xr:uid="{00000000-0005-0000-0000-000000000000}"/>
    <cellStyle name="Normal_Veidlapa_2008_oktobris_(5.piel)_(2)" xfId="2" xr:uid="{00000000-0005-0000-0000-000001000000}"/>
    <cellStyle name="Note 2 2" xfId="97" xr:uid="{7BADA67F-F295-4457-ABA8-7F434037946A}"/>
    <cellStyle name="Output 2 2" xfId="98" xr:uid="{91285DC9-CB59-4A0E-AD0F-9245DF5F2405}"/>
    <cellStyle name="Parastais_FMLikp01_p05_221205_pap_afp_makp" xfId="99" xr:uid="{28A45639-71D9-43EE-BC04-33D17BD5825C}"/>
    <cellStyle name="Parasts" xfId="0" builtinId="0"/>
    <cellStyle name="Parasts 2" xfId="3" xr:uid="{CB1F56E6-541F-4A30-BD47-819911F82C2D}"/>
    <cellStyle name="Style 1" xfId="100" xr:uid="{74064C80-4359-409A-B138-C1D9BF3CFC75}"/>
    <cellStyle name="Title 2 2" xfId="101" xr:uid="{6627A565-A219-4CA9-AB09-4C5808F24038}"/>
    <cellStyle name="Total 2 2" xfId="102" xr:uid="{96BAD765-BB40-4762-9DE8-D1EADE4E4ADC}"/>
    <cellStyle name="V?st." xfId="103" xr:uid="{64EECC60-19CE-4615-A7F6-A9FB843A0896}"/>
    <cellStyle name="Warning Text 2 2" xfId="104" xr:uid="{6748CA0E-70F9-4CA9-8555-A8FBD0B54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Y46"/>
  <sheetViews>
    <sheetView tabSelected="1" zoomScale="97" zoomScaleNormal="97" workbookViewId="0">
      <selection activeCell="A2" sqref="A2:P2"/>
    </sheetView>
  </sheetViews>
  <sheetFormatPr defaultRowHeight="15.75"/>
  <cols>
    <col min="1" max="1" width="6.140625" style="10" customWidth="1"/>
    <col min="2" max="2" width="25.5703125" style="23" customWidth="1"/>
    <col min="3" max="3" width="32" style="23" customWidth="1"/>
    <col min="4" max="4" width="12.28515625" style="69" customWidth="1"/>
    <col min="5" max="5" width="12.28515625" style="23" customWidth="1"/>
    <col min="6" max="6" width="16.7109375" style="23" customWidth="1"/>
    <col min="7" max="7" width="15" style="43" customWidth="1"/>
    <col min="8" max="15" width="13.28515625" style="10" customWidth="1"/>
    <col min="16" max="16" width="22.42578125" style="10" customWidth="1"/>
    <col min="17" max="233" width="9.140625" style="10"/>
    <col min="234" max="240" width="9.140625" style="44"/>
    <col min="241" max="241" width="8.140625" style="44" customWidth="1"/>
    <col min="242" max="242" width="16.7109375" style="44" customWidth="1"/>
    <col min="243" max="243" width="0" style="44" hidden="1" customWidth="1"/>
    <col min="244" max="244" width="25" style="44" customWidth="1"/>
    <col min="245" max="248" width="12.28515625" style="44" customWidth="1"/>
    <col min="249" max="257" width="13.28515625" style="44" customWidth="1"/>
    <col min="258" max="496" width="9.140625" style="44"/>
    <col min="497" max="497" width="8.140625" style="44" customWidth="1"/>
    <col min="498" max="498" width="16.7109375" style="44" customWidth="1"/>
    <col min="499" max="499" width="0" style="44" hidden="1" customWidth="1"/>
    <col min="500" max="500" width="25" style="44" customWidth="1"/>
    <col min="501" max="504" width="12.28515625" style="44" customWidth="1"/>
    <col min="505" max="513" width="13.28515625" style="44" customWidth="1"/>
    <col min="514" max="752" width="9.140625" style="44"/>
    <col min="753" max="753" width="8.140625" style="44" customWidth="1"/>
    <col min="754" max="754" width="16.7109375" style="44" customWidth="1"/>
    <col min="755" max="755" width="0" style="44" hidden="1" customWidth="1"/>
    <col min="756" max="756" width="25" style="44" customWidth="1"/>
    <col min="757" max="760" width="12.28515625" style="44" customWidth="1"/>
    <col min="761" max="769" width="13.28515625" style="44" customWidth="1"/>
    <col min="770" max="1008" width="9.140625" style="44"/>
    <col min="1009" max="1009" width="8.140625" style="44" customWidth="1"/>
    <col min="1010" max="1010" width="16.7109375" style="44" customWidth="1"/>
    <col min="1011" max="1011" width="0" style="44" hidden="1" customWidth="1"/>
    <col min="1012" max="1012" width="25" style="44" customWidth="1"/>
    <col min="1013" max="1016" width="12.28515625" style="44" customWidth="1"/>
    <col min="1017" max="1025" width="13.28515625" style="44" customWidth="1"/>
    <col min="1026" max="1264" width="9.140625" style="44"/>
    <col min="1265" max="1265" width="8.140625" style="44" customWidth="1"/>
    <col min="1266" max="1266" width="16.7109375" style="44" customWidth="1"/>
    <col min="1267" max="1267" width="0" style="44" hidden="1" customWidth="1"/>
    <col min="1268" max="1268" width="25" style="44" customWidth="1"/>
    <col min="1269" max="1272" width="12.28515625" style="44" customWidth="1"/>
    <col min="1273" max="1281" width="13.28515625" style="44" customWidth="1"/>
    <col min="1282" max="1520" width="9.140625" style="44"/>
    <col min="1521" max="1521" width="8.140625" style="44" customWidth="1"/>
    <col min="1522" max="1522" width="16.7109375" style="44" customWidth="1"/>
    <col min="1523" max="1523" width="0" style="44" hidden="1" customWidth="1"/>
    <col min="1524" max="1524" width="25" style="44" customWidth="1"/>
    <col min="1525" max="1528" width="12.28515625" style="44" customWidth="1"/>
    <col min="1529" max="1537" width="13.28515625" style="44" customWidth="1"/>
    <col min="1538" max="1776" width="9.140625" style="44"/>
    <col min="1777" max="1777" width="8.140625" style="44" customWidth="1"/>
    <col min="1778" max="1778" width="16.7109375" style="44" customWidth="1"/>
    <col min="1779" max="1779" width="0" style="44" hidden="1" customWidth="1"/>
    <col min="1780" max="1780" width="25" style="44" customWidth="1"/>
    <col min="1781" max="1784" width="12.28515625" style="44" customWidth="1"/>
    <col min="1785" max="1793" width="13.28515625" style="44" customWidth="1"/>
    <col min="1794" max="2032" width="9.140625" style="44"/>
    <col min="2033" max="2033" width="8.140625" style="44" customWidth="1"/>
    <col min="2034" max="2034" width="16.7109375" style="44" customWidth="1"/>
    <col min="2035" max="2035" width="0" style="44" hidden="1" customWidth="1"/>
    <col min="2036" max="2036" width="25" style="44" customWidth="1"/>
    <col min="2037" max="2040" width="12.28515625" style="44" customWidth="1"/>
    <col min="2041" max="2049" width="13.28515625" style="44" customWidth="1"/>
    <col min="2050" max="2288" width="9.140625" style="44"/>
    <col min="2289" max="2289" width="8.140625" style="44" customWidth="1"/>
    <col min="2290" max="2290" width="16.7109375" style="44" customWidth="1"/>
    <col min="2291" max="2291" width="0" style="44" hidden="1" customWidth="1"/>
    <col min="2292" max="2292" width="25" style="44" customWidth="1"/>
    <col min="2293" max="2296" width="12.28515625" style="44" customWidth="1"/>
    <col min="2297" max="2305" width="13.28515625" style="44" customWidth="1"/>
    <col min="2306" max="2544" width="9.140625" style="44"/>
    <col min="2545" max="2545" width="8.140625" style="44" customWidth="1"/>
    <col min="2546" max="2546" width="16.7109375" style="44" customWidth="1"/>
    <col min="2547" max="2547" width="0" style="44" hidden="1" customWidth="1"/>
    <col min="2548" max="2548" width="25" style="44" customWidth="1"/>
    <col min="2549" max="2552" width="12.28515625" style="44" customWidth="1"/>
    <col min="2553" max="2561" width="13.28515625" style="44" customWidth="1"/>
    <col min="2562" max="2800" width="9.140625" style="44"/>
    <col min="2801" max="2801" width="8.140625" style="44" customWidth="1"/>
    <col min="2802" max="2802" width="16.7109375" style="44" customWidth="1"/>
    <col min="2803" max="2803" width="0" style="44" hidden="1" customWidth="1"/>
    <col min="2804" max="2804" width="25" style="44" customWidth="1"/>
    <col min="2805" max="2808" width="12.28515625" style="44" customWidth="1"/>
    <col min="2809" max="2817" width="13.28515625" style="44" customWidth="1"/>
    <col min="2818" max="3056" width="9.140625" style="44"/>
    <col min="3057" max="3057" width="8.140625" style="44" customWidth="1"/>
    <col min="3058" max="3058" width="16.7109375" style="44" customWidth="1"/>
    <col min="3059" max="3059" width="0" style="44" hidden="1" customWidth="1"/>
    <col min="3060" max="3060" width="25" style="44" customWidth="1"/>
    <col min="3061" max="3064" width="12.28515625" style="44" customWidth="1"/>
    <col min="3065" max="3073" width="13.28515625" style="44" customWidth="1"/>
    <col min="3074" max="3312" width="9.140625" style="44"/>
    <col min="3313" max="3313" width="8.140625" style="44" customWidth="1"/>
    <col min="3314" max="3314" width="16.7109375" style="44" customWidth="1"/>
    <col min="3315" max="3315" width="0" style="44" hidden="1" customWidth="1"/>
    <col min="3316" max="3316" width="25" style="44" customWidth="1"/>
    <col min="3317" max="3320" width="12.28515625" style="44" customWidth="1"/>
    <col min="3321" max="3329" width="13.28515625" style="44" customWidth="1"/>
    <col min="3330" max="3568" width="9.140625" style="44"/>
    <col min="3569" max="3569" width="8.140625" style="44" customWidth="1"/>
    <col min="3570" max="3570" width="16.7109375" style="44" customWidth="1"/>
    <col min="3571" max="3571" width="0" style="44" hidden="1" customWidth="1"/>
    <col min="3572" max="3572" width="25" style="44" customWidth="1"/>
    <col min="3573" max="3576" width="12.28515625" style="44" customWidth="1"/>
    <col min="3577" max="3585" width="13.28515625" style="44" customWidth="1"/>
    <col min="3586" max="3824" width="9.140625" style="44"/>
    <col min="3825" max="3825" width="8.140625" style="44" customWidth="1"/>
    <col min="3826" max="3826" width="16.7109375" style="44" customWidth="1"/>
    <col min="3827" max="3827" width="0" style="44" hidden="1" customWidth="1"/>
    <col min="3828" max="3828" width="25" style="44" customWidth="1"/>
    <col min="3829" max="3832" width="12.28515625" style="44" customWidth="1"/>
    <col min="3833" max="3841" width="13.28515625" style="44" customWidth="1"/>
    <col min="3842" max="4080" width="9.140625" style="44"/>
    <col min="4081" max="4081" width="8.140625" style="44" customWidth="1"/>
    <col min="4082" max="4082" width="16.7109375" style="44" customWidth="1"/>
    <col min="4083" max="4083" width="0" style="44" hidden="1" customWidth="1"/>
    <col min="4084" max="4084" width="25" style="44" customWidth="1"/>
    <col min="4085" max="4088" width="12.28515625" style="44" customWidth="1"/>
    <col min="4089" max="4097" width="13.28515625" style="44" customWidth="1"/>
    <col min="4098" max="4336" width="9.140625" style="44"/>
    <col min="4337" max="4337" width="8.140625" style="44" customWidth="1"/>
    <col min="4338" max="4338" width="16.7109375" style="44" customWidth="1"/>
    <col min="4339" max="4339" width="0" style="44" hidden="1" customWidth="1"/>
    <col min="4340" max="4340" width="25" style="44" customWidth="1"/>
    <col min="4341" max="4344" width="12.28515625" style="44" customWidth="1"/>
    <col min="4345" max="4353" width="13.28515625" style="44" customWidth="1"/>
    <col min="4354" max="4592" width="9.140625" style="44"/>
    <col min="4593" max="4593" width="8.140625" style="44" customWidth="1"/>
    <col min="4594" max="4594" width="16.7109375" style="44" customWidth="1"/>
    <col min="4595" max="4595" width="0" style="44" hidden="1" customWidth="1"/>
    <col min="4596" max="4596" width="25" style="44" customWidth="1"/>
    <col min="4597" max="4600" width="12.28515625" style="44" customWidth="1"/>
    <col min="4601" max="4609" width="13.28515625" style="44" customWidth="1"/>
    <col min="4610" max="4848" width="9.140625" style="44"/>
    <col min="4849" max="4849" width="8.140625" style="44" customWidth="1"/>
    <col min="4850" max="4850" width="16.7109375" style="44" customWidth="1"/>
    <col min="4851" max="4851" width="0" style="44" hidden="1" customWidth="1"/>
    <col min="4852" max="4852" width="25" style="44" customWidth="1"/>
    <col min="4853" max="4856" width="12.28515625" style="44" customWidth="1"/>
    <col min="4857" max="4865" width="13.28515625" style="44" customWidth="1"/>
    <col min="4866" max="5104" width="9.140625" style="44"/>
    <col min="5105" max="5105" width="8.140625" style="44" customWidth="1"/>
    <col min="5106" max="5106" width="16.7109375" style="44" customWidth="1"/>
    <col min="5107" max="5107" width="0" style="44" hidden="1" customWidth="1"/>
    <col min="5108" max="5108" width="25" style="44" customWidth="1"/>
    <col min="5109" max="5112" width="12.28515625" style="44" customWidth="1"/>
    <col min="5113" max="5121" width="13.28515625" style="44" customWidth="1"/>
    <col min="5122" max="5360" width="9.140625" style="44"/>
    <col min="5361" max="5361" width="8.140625" style="44" customWidth="1"/>
    <col min="5362" max="5362" width="16.7109375" style="44" customWidth="1"/>
    <col min="5363" max="5363" width="0" style="44" hidden="1" customWidth="1"/>
    <col min="5364" max="5364" width="25" style="44" customWidth="1"/>
    <col min="5365" max="5368" width="12.28515625" style="44" customWidth="1"/>
    <col min="5369" max="5377" width="13.28515625" style="44" customWidth="1"/>
    <col min="5378" max="5616" width="9.140625" style="44"/>
    <col min="5617" max="5617" width="8.140625" style="44" customWidth="1"/>
    <col min="5618" max="5618" width="16.7109375" style="44" customWidth="1"/>
    <col min="5619" max="5619" width="0" style="44" hidden="1" customWidth="1"/>
    <col min="5620" max="5620" width="25" style="44" customWidth="1"/>
    <col min="5621" max="5624" width="12.28515625" style="44" customWidth="1"/>
    <col min="5625" max="5633" width="13.28515625" style="44" customWidth="1"/>
    <col min="5634" max="5872" width="9.140625" style="44"/>
    <col min="5873" max="5873" width="8.140625" style="44" customWidth="1"/>
    <col min="5874" max="5874" width="16.7109375" style="44" customWidth="1"/>
    <col min="5875" max="5875" width="0" style="44" hidden="1" customWidth="1"/>
    <col min="5876" max="5876" width="25" style="44" customWidth="1"/>
    <col min="5877" max="5880" width="12.28515625" style="44" customWidth="1"/>
    <col min="5881" max="5889" width="13.28515625" style="44" customWidth="1"/>
    <col min="5890" max="6128" width="9.140625" style="44"/>
    <col min="6129" max="6129" width="8.140625" style="44" customWidth="1"/>
    <col min="6130" max="6130" width="16.7109375" style="44" customWidth="1"/>
    <col min="6131" max="6131" width="0" style="44" hidden="1" customWidth="1"/>
    <col min="6132" max="6132" width="25" style="44" customWidth="1"/>
    <col min="6133" max="6136" width="12.28515625" style="44" customWidth="1"/>
    <col min="6137" max="6145" width="13.28515625" style="44" customWidth="1"/>
    <col min="6146" max="6384" width="9.140625" style="44"/>
    <col min="6385" max="6385" width="8.140625" style="44" customWidth="1"/>
    <col min="6386" max="6386" width="16.7109375" style="44" customWidth="1"/>
    <col min="6387" max="6387" width="0" style="44" hidden="1" customWidth="1"/>
    <col min="6388" max="6388" width="25" style="44" customWidth="1"/>
    <col min="6389" max="6392" width="12.28515625" style="44" customWidth="1"/>
    <col min="6393" max="6401" width="13.28515625" style="44" customWidth="1"/>
    <col min="6402" max="6640" width="9.140625" style="44"/>
    <col min="6641" max="6641" width="8.140625" style="44" customWidth="1"/>
    <col min="6642" max="6642" width="16.7109375" style="44" customWidth="1"/>
    <col min="6643" max="6643" width="0" style="44" hidden="1" customWidth="1"/>
    <col min="6644" max="6644" width="25" style="44" customWidth="1"/>
    <col min="6645" max="6648" width="12.28515625" style="44" customWidth="1"/>
    <col min="6649" max="6657" width="13.28515625" style="44" customWidth="1"/>
    <col min="6658" max="6896" width="9.140625" style="44"/>
    <col min="6897" max="6897" width="8.140625" style="44" customWidth="1"/>
    <col min="6898" max="6898" width="16.7109375" style="44" customWidth="1"/>
    <col min="6899" max="6899" width="0" style="44" hidden="1" customWidth="1"/>
    <col min="6900" max="6900" width="25" style="44" customWidth="1"/>
    <col min="6901" max="6904" width="12.28515625" style="44" customWidth="1"/>
    <col min="6905" max="6913" width="13.28515625" style="44" customWidth="1"/>
    <col min="6914" max="7152" width="9.140625" style="44"/>
    <col min="7153" max="7153" width="8.140625" style="44" customWidth="1"/>
    <col min="7154" max="7154" width="16.7109375" style="44" customWidth="1"/>
    <col min="7155" max="7155" width="0" style="44" hidden="1" customWidth="1"/>
    <col min="7156" max="7156" width="25" style="44" customWidth="1"/>
    <col min="7157" max="7160" width="12.28515625" style="44" customWidth="1"/>
    <col min="7161" max="7169" width="13.28515625" style="44" customWidth="1"/>
    <col min="7170" max="7408" width="9.140625" style="44"/>
    <col min="7409" max="7409" width="8.140625" style="44" customWidth="1"/>
    <col min="7410" max="7410" width="16.7109375" style="44" customWidth="1"/>
    <col min="7411" max="7411" width="0" style="44" hidden="1" customWidth="1"/>
    <col min="7412" max="7412" width="25" style="44" customWidth="1"/>
    <col min="7413" max="7416" width="12.28515625" style="44" customWidth="1"/>
    <col min="7417" max="7425" width="13.28515625" style="44" customWidth="1"/>
    <col min="7426" max="7664" width="9.140625" style="44"/>
    <col min="7665" max="7665" width="8.140625" style="44" customWidth="1"/>
    <col min="7666" max="7666" width="16.7109375" style="44" customWidth="1"/>
    <col min="7667" max="7667" width="0" style="44" hidden="1" customWidth="1"/>
    <col min="7668" max="7668" width="25" style="44" customWidth="1"/>
    <col min="7669" max="7672" width="12.28515625" style="44" customWidth="1"/>
    <col min="7673" max="7681" width="13.28515625" style="44" customWidth="1"/>
    <col min="7682" max="7920" width="9.140625" style="44"/>
    <col min="7921" max="7921" width="8.140625" style="44" customWidth="1"/>
    <col min="7922" max="7922" width="16.7109375" style="44" customWidth="1"/>
    <col min="7923" max="7923" width="0" style="44" hidden="1" customWidth="1"/>
    <col min="7924" max="7924" width="25" style="44" customWidth="1"/>
    <col min="7925" max="7928" width="12.28515625" style="44" customWidth="1"/>
    <col min="7929" max="7937" width="13.28515625" style="44" customWidth="1"/>
    <col min="7938" max="8176" width="9.140625" style="44"/>
    <col min="8177" max="8177" width="8.140625" style="44" customWidth="1"/>
    <col min="8178" max="8178" width="16.7109375" style="44" customWidth="1"/>
    <col min="8179" max="8179" width="0" style="44" hidden="1" customWidth="1"/>
    <col min="8180" max="8180" width="25" style="44" customWidth="1"/>
    <col min="8181" max="8184" width="12.28515625" style="44" customWidth="1"/>
    <col min="8185" max="8193" width="13.28515625" style="44" customWidth="1"/>
    <col min="8194" max="8432" width="9.140625" style="44"/>
    <col min="8433" max="8433" width="8.140625" style="44" customWidth="1"/>
    <col min="8434" max="8434" width="16.7109375" style="44" customWidth="1"/>
    <col min="8435" max="8435" width="0" style="44" hidden="1" customWidth="1"/>
    <col min="8436" max="8436" width="25" style="44" customWidth="1"/>
    <col min="8437" max="8440" width="12.28515625" style="44" customWidth="1"/>
    <col min="8441" max="8449" width="13.28515625" style="44" customWidth="1"/>
    <col min="8450" max="8688" width="9.140625" style="44"/>
    <col min="8689" max="8689" width="8.140625" style="44" customWidth="1"/>
    <col min="8690" max="8690" width="16.7109375" style="44" customWidth="1"/>
    <col min="8691" max="8691" width="0" style="44" hidden="1" customWidth="1"/>
    <col min="8692" max="8692" width="25" style="44" customWidth="1"/>
    <col min="8693" max="8696" width="12.28515625" style="44" customWidth="1"/>
    <col min="8697" max="8705" width="13.28515625" style="44" customWidth="1"/>
    <col min="8706" max="8944" width="9.140625" style="44"/>
    <col min="8945" max="8945" width="8.140625" style="44" customWidth="1"/>
    <col min="8946" max="8946" width="16.7109375" style="44" customWidth="1"/>
    <col min="8947" max="8947" width="0" style="44" hidden="1" customWidth="1"/>
    <col min="8948" max="8948" width="25" style="44" customWidth="1"/>
    <col min="8949" max="8952" width="12.28515625" style="44" customWidth="1"/>
    <col min="8953" max="8961" width="13.28515625" style="44" customWidth="1"/>
    <col min="8962" max="9200" width="9.140625" style="44"/>
    <col min="9201" max="9201" width="8.140625" style="44" customWidth="1"/>
    <col min="9202" max="9202" width="16.7109375" style="44" customWidth="1"/>
    <col min="9203" max="9203" width="0" style="44" hidden="1" customWidth="1"/>
    <col min="9204" max="9204" width="25" style="44" customWidth="1"/>
    <col min="9205" max="9208" width="12.28515625" style="44" customWidth="1"/>
    <col min="9209" max="9217" width="13.28515625" style="44" customWidth="1"/>
    <col min="9218" max="9456" width="9.140625" style="44"/>
    <col min="9457" max="9457" width="8.140625" style="44" customWidth="1"/>
    <col min="9458" max="9458" width="16.7109375" style="44" customWidth="1"/>
    <col min="9459" max="9459" width="0" style="44" hidden="1" customWidth="1"/>
    <col min="9460" max="9460" width="25" style="44" customWidth="1"/>
    <col min="9461" max="9464" width="12.28515625" style="44" customWidth="1"/>
    <col min="9465" max="9473" width="13.28515625" style="44" customWidth="1"/>
    <col min="9474" max="9712" width="9.140625" style="44"/>
    <col min="9713" max="9713" width="8.140625" style="44" customWidth="1"/>
    <col min="9714" max="9714" width="16.7109375" style="44" customWidth="1"/>
    <col min="9715" max="9715" width="0" style="44" hidden="1" customWidth="1"/>
    <col min="9716" max="9716" width="25" style="44" customWidth="1"/>
    <col min="9717" max="9720" width="12.28515625" style="44" customWidth="1"/>
    <col min="9721" max="9729" width="13.28515625" style="44" customWidth="1"/>
    <col min="9730" max="9968" width="9.140625" style="44"/>
    <col min="9969" max="9969" width="8.140625" style="44" customWidth="1"/>
    <col min="9970" max="9970" width="16.7109375" style="44" customWidth="1"/>
    <col min="9971" max="9971" width="0" style="44" hidden="1" customWidth="1"/>
    <col min="9972" max="9972" width="25" style="44" customWidth="1"/>
    <col min="9973" max="9976" width="12.28515625" style="44" customWidth="1"/>
    <col min="9977" max="9985" width="13.28515625" style="44" customWidth="1"/>
    <col min="9986" max="10224" width="9.140625" style="44"/>
    <col min="10225" max="10225" width="8.140625" style="44" customWidth="1"/>
    <col min="10226" max="10226" width="16.7109375" style="44" customWidth="1"/>
    <col min="10227" max="10227" width="0" style="44" hidden="1" customWidth="1"/>
    <col min="10228" max="10228" width="25" style="44" customWidth="1"/>
    <col min="10229" max="10232" width="12.28515625" style="44" customWidth="1"/>
    <col min="10233" max="10241" width="13.28515625" style="44" customWidth="1"/>
    <col min="10242" max="10480" width="9.140625" style="44"/>
    <col min="10481" max="10481" width="8.140625" style="44" customWidth="1"/>
    <col min="10482" max="10482" width="16.7109375" style="44" customWidth="1"/>
    <col min="10483" max="10483" width="0" style="44" hidden="1" customWidth="1"/>
    <col min="10484" max="10484" width="25" style="44" customWidth="1"/>
    <col min="10485" max="10488" width="12.28515625" style="44" customWidth="1"/>
    <col min="10489" max="10497" width="13.28515625" style="44" customWidth="1"/>
    <col min="10498" max="10736" width="9.140625" style="44"/>
    <col min="10737" max="10737" width="8.140625" style="44" customWidth="1"/>
    <col min="10738" max="10738" width="16.7109375" style="44" customWidth="1"/>
    <col min="10739" max="10739" width="0" style="44" hidden="1" customWidth="1"/>
    <col min="10740" max="10740" width="25" style="44" customWidth="1"/>
    <col min="10741" max="10744" width="12.28515625" style="44" customWidth="1"/>
    <col min="10745" max="10753" width="13.28515625" style="44" customWidth="1"/>
    <col min="10754" max="10992" width="9.140625" style="44"/>
    <col min="10993" max="10993" width="8.140625" style="44" customWidth="1"/>
    <col min="10994" max="10994" width="16.7109375" style="44" customWidth="1"/>
    <col min="10995" max="10995" width="0" style="44" hidden="1" customWidth="1"/>
    <col min="10996" max="10996" width="25" style="44" customWidth="1"/>
    <col min="10997" max="11000" width="12.28515625" style="44" customWidth="1"/>
    <col min="11001" max="11009" width="13.28515625" style="44" customWidth="1"/>
    <col min="11010" max="11248" width="9.140625" style="44"/>
    <col min="11249" max="11249" width="8.140625" style="44" customWidth="1"/>
    <col min="11250" max="11250" width="16.7109375" style="44" customWidth="1"/>
    <col min="11251" max="11251" width="0" style="44" hidden="1" customWidth="1"/>
    <col min="11252" max="11252" width="25" style="44" customWidth="1"/>
    <col min="11253" max="11256" width="12.28515625" style="44" customWidth="1"/>
    <col min="11257" max="11265" width="13.28515625" style="44" customWidth="1"/>
    <col min="11266" max="11504" width="9.140625" style="44"/>
    <col min="11505" max="11505" width="8.140625" style="44" customWidth="1"/>
    <col min="11506" max="11506" width="16.7109375" style="44" customWidth="1"/>
    <col min="11507" max="11507" width="0" style="44" hidden="1" customWidth="1"/>
    <col min="11508" max="11508" width="25" style="44" customWidth="1"/>
    <col min="11509" max="11512" width="12.28515625" style="44" customWidth="1"/>
    <col min="11513" max="11521" width="13.28515625" style="44" customWidth="1"/>
    <col min="11522" max="11760" width="9.140625" style="44"/>
    <col min="11761" max="11761" width="8.140625" style="44" customWidth="1"/>
    <col min="11762" max="11762" width="16.7109375" style="44" customWidth="1"/>
    <col min="11763" max="11763" width="0" style="44" hidden="1" customWidth="1"/>
    <col min="11764" max="11764" width="25" style="44" customWidth="1"/>
    <col min="11765" max="11768" width="12.28515625" style="44" customWidth="1"/>
    <col min="11769" max="11777" width="13.28515625" style="44" customWidth="1"/>
    <col min="11778" max="12016" width="9.140625" style="44"/>
    <col min="12017" max="12017" width="8.140625" style="44" customWidth="1"/>
    <col min="12018" max="12018" width="16.7109375" style="44" customWidth="1"/>
    <col min="12019" max="12019" width="0" style="44" hidden="1" customWidth="1"/>
    <col min="12020" max="12020" width="25" style="44" customWidth="1"/>
    <col min="12021" max="12024" width="12.28515625" style="44" customWidth="1"/>
    <col min="12025" max="12033" width="13.28515625" style="44" customWidth="1"/>
    <col min="12034" max="12272" width="9.140625" style="44"/>
    <col min="12273" max="12273" width="8.140625" style="44" customWidth="1"/>
    <col min="12274" max="12274" width="16.7109375" style="44" customWidth="1"/>
    <col min="12275" max="12275" width="0" style="44" hidden="1" customWidth="1"/>
    <col min="12276" max="12276" width="25" style="44" customWidth="1"/>
    <col min="12277" max="12280" width="12.28515625" style="44" customWidth="1"/>
    <col min="12281" max="12289" width="13.28515625" style="44" customWidth="1"/>
    <col min="12290" max="12528" width="9.140625" style="44"/>
    <col min="12529" max="12529" width="8.140625" style="44" customWidth="1"/>
    <col min="12530" max="12530" width="16.7109375" style="44" customWidth="1"/>
    <col min="12531" max="12531" width="0" style="44" hidden="1" customWidth="1"/>
    <col min="12532" max="12532" width="25" style="44" customWidth="1"/>
    <col min="12533" max="12536" width="12.28515625" style="44" customWidth="1"/>
    <col min="12537" max="12545" width="13.28515625" style="44" customWidth="1"/>
    <col min="12546" max="12784" width="9.140625" style="44"/>
    <col min="12785" max="12785" width="8.140625" style="44" customWidth="1"/>
    <col min="12786" max="12786" width="16.7109375" style="44" customWidth="1"/>
    <col min="12787" max="12787" width="0" style="44" hidden="1" customWidth="1"/>
    <col min="12788" max="12788" width="25" style="44" customWidth="1"/>
    <col min="12789" max="12792" width="12.28515625" style="44" customWidth="1"/>
    <col min="12793" max="12801" width="13.28515625" style="44" customWidth="1"/>
    <col min="12802" max="13040" width="9.140625" style="44"/>
    <col min="13041" max="13041" width="8.140625" style="44" customWidth="1"/>
    <col min="13042" max="13042" width="16.7109375" style="44" customWidth="1"/>
    <col min="13043" max="13043" width="0" style="44" hidden="1" customWidth="1"/>
    <col min="13044" max="13044" width="25" style="44" customWidth="1"/>
    <col min="13045" max="13048" width="12.28515625" style="44" customWidth="1"/>
    <col min="13049" max="13057" width="13.28515625" style="44" customWidth="1"/>
    <col min="13058" max="13296" width="9.140625" style="44"/>
    <col min="13297" max="13297" width="8.140625" style="44" customWidth="1"/>
    <col min="13298" max="13298" width="16.7109375" style="44" customWidth="1"/>
    <col min="13299" max="13299" width="0" style="44" hidden="1" customWidth="1"/>
    <col min="13300" max="13300" width="25" style="44" customWidth="1"/>
    <col min="13301" max="13304" width="12.28515625" style="44" customWidth="1"/>
    <col min="13305" max="13313" width="13.28515625" style="44" customWidth="1"/>
    <col min="13314" max="13552" width="9.140625" style="44"/>
    <col min="13553" max="13553" width="8.140625" style="44" customWidth="1"/>
    <col min="13554" max="13554" width="16.7109375" style="44" customWidth="1"/>
    <col min="13555" max="13555" width="0" style="44" hidden="1" customWidth="1"/>
    <col min="13556" max="13556" width="25" style="44" customWidth="1"/>
    <col min="13557" max="13560" width="12.28515625" style="44" customWidth="1"/>
    <col min="13561" max="13569" width="13.28515625" style="44" customWidth="1"/>
    <col min="13570" max="13808" width="9.140625" style="44"/>
    <col min="13809" max="13809" width="8.140625" style="44" customWidth="1"/>
    <col min="13810" max="13810" width="16.7109375" style="44" customWidth="1"/>
    <col min="13811" max="13811" width="0" style="44" hidden="1" customWidth="1"/>
    <col min="13812" max="13812" width="25" style="44" customWidth="1"/>
    <col min="13813" max="13816" width="12.28515625" style="44" customWidth="1"/>
    <col min="13817" max="13825" width="13.28515625" style="44" customWidth="1"/>
    <col min="13826" max="14064" width="9.140625" style="44"/>
    <col min="14065" max="14065" width="8.140625" style="44" customWidth="1"/>
    <col min="14066" max="14066" width="16.7109375" style="44" customWidth="1"/>
    <col min="14067" max="14067" width="0" style="44" hidden="1" customWidth="1"/>
    <col min="14068" max="14068" width="25" style="44" customWidth="1"/>
    <col min="14069" max="14072" width="12.28515625" style="44" customWidth="1"/>
    <col min="14073" max="14081" width="13.28515625" style="44" customWidth="1"/>
    <col min="14082" max="14320" width="9.140625" style="44"/>
    <col min="14321" max="14321" width="8.140625" style="44" customWidth="1"/>
    <col min="14322" max="14322" width="16.7109375" style="44" customWidth="1"/>
    <col min="14323" max="14323" width="0" style="44" hidden="1" customWidth="1"/>
    <col min="14324" max="14324" width="25" style="44" customWidth="1"/>
    <col min="14325" max="14328" width="12.28515625" style="44" customWidth="1"/>
    <col min="14329" max="14337" width="13.28515625" style="44" customWidth="1"/>
    <col min="14338" max="14576" width="9.140625" style="44"/>
    <col min="14577" max="14577" width="8.140625" style="44" customWidth="1"/>
    <col min="14578" max="14578" width="16.7109375" style="44" customWidth="1"/>
    <col min="14579" max="14579" width="0" style="44" hidden="1" customWidth="1"/>
    <col min="14580" max="14580" width="25" style="44" customWidth="1"/>
    <col min="14581" max="14584" width="12.28515625" style="44" customWidth="1"/>
    <col min="14585" max="14593" width="13.28515625" style="44" customWidth="1"/>
    <col min="14594" max="14832" width="9.140625" style="44"/>
    <col min="14833" max="14833" width="8.140625" style="44" customWidth="1"/>
    <col min="14834" max="14834" width="16.7109375" style="44" customWidth="1"/>
    <col min="14835" max="14835" width="0" style="44" hidden="1" customWidth="1"/>
    <col min="14836" max="14836" width="25" style="44" customWidth="1"/>
    <col min="14837" max="14840" width="12.28515625" style="44" customWidth="1"/>
    <col min="14841" max="14849" width="13.28515625" style="44" customWidth="1"/>
    <col min="14850" max="15088" width="9.140625" style="44"/>
    <col min="15089" max="15089" width="8.140625" style="44" customWidth="1"/>
    <col min="15090" max="15090" width="16.7109375" style="44" customWidth="1"/>
    <col min="15091" max="15091" width="0" style="44" hidden="1" customWidth="1"/>
    <col min="15092" max="15092" width="25" style="44" customWidth="1"/>
    <col min="15093" max="15096" width="12.28515625" style="44" customWidth="1"/>
    <col min="15097" max="15105" width="13.28515625" style="44" customWidth="1"/>
    <col min="15106" max="15344" width="9.140625" style="44"/>
    <col min="15345" max="15345" width="8.140625" style="44" customWidth="1"/>
    <col min="15346" max="15346" width="16.7109375" style="44" customWidth="1"/>
    <col min="15347" max="15347" width="0" style="44" hidden="1" customWidth="1"/>
    <col min="15348" max="15348" width="25" style="44" customWidth="1"/>
    <col min="15349" max="15352" width="12.28515625" style="44" customWidth="1"/>
    <col min="15353" max="15361" width="13.28515625" style="44" customWidth="1"/>
    <col min="15362" max="15600" width="9.140625" style="44"/>
    <col min="15601" max="15601" width="8.140625" style="44" customWidth="1"/>
    <col min="15602" max="15602" width="16.7109375" style="44" customWidth="1"/>
    <col min="15603" max="15603" width="0" style="44" hidden="1" customWidth="1"/>
    <col min="15604" max="15604" width="25" style="44" customWidth="1"/>
    <col min="15605" max="15608" width="12.28515625" style="44" customWidth="1"/>
    <col min="15609" max="15617" width="13.28515625" style="44" customWidth="1"/>
    <col min="15618" max="15856" width="9.140625" style="44"/>
    <col min="15857" max="15857" width="8.140625" style="44" customWidth="1"/>
    <col min="15858" max="15858" width="16.7109375" style="44" customWidth="1"/>
    <col min="15859" max="15859" width="0" style="44" hidden="1" customWidth="1"/>
    <col min="15860" max="15860" width="25" style="44" customWidth="1"/>
    <col min="15861" max="15864" width="12.28515625" style="44" customWidth="1"/>
    <col min="15865" max="15873" width="13.28515625" style="44" customWidth="1"/>
    <col min="15874" max="16112" width="9.140625" style="44"/>
    <col min="16113" max="16113" width="8.140625" style="44" customWidth="1"/>
    <col min="16114" max="16114" width="16.7109375" style="44" customWidth="1"/>
    <col min="16115" max="16115" width="0" style="44" hidden="1" customWidth="1"/>
    <col min="16116" max="16116" width="25" style="44" customWidth="1"/>
    <col min="16117" max="16120" width="12.28515625" style="44" customWidth="1"/>
    <col min="16121" max="16129" width="13.28515625" style="44" customWidth="1"/>
    <col min="16130" max="16384" width="9.140625" style="44"/>
  </cols>
  <sheetData>
    <row r="1" spans="1:16" s="2" customFormat="1">
      <c r="A1" s="1"/>
      <c r="B1" s="93" t="s">
        <v>107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s="2" customFormat="1">
      <c r="A2" s="94" t="s">
        <v>108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s="2" customFormat="1">
      <c r="A3" s="94" t="s">
        <v>109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s="2" customFormat="1" ht="21.75" customHeight="1">
      <c r="A4" s="3"/>
      <c r="B4" s="95" t="s">
        <v>106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s="2" customFormat="1" ht="21.75" customHeight="1">
      <c r="A5" s="3"/>
      <c r="B5" s="50"/>
      <c r="C5" s="51"/>
      <c r="D5" s="58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s="10" customFormat="1" ht="15.75" customHeight="1">
      <c r="A6" s="89" t="s">
        <v>0</v>
      </c>
      <c r="B6" s="89" t="s">
        <v>1</v>
      </c>
      <c r="C6" s="89" t="s">
        <v>2</v>
      </c>
      <c r="D6" s="96" t="s">
        <v>3</v>
      </c>
      <c r="E6" s="89" t="s">
        <v>4</v>
      </c>
      <c r="F6" s="89" t="s">
        <v>5</v>
      </c>
      <c r="G6" s="89" t="s">
        <v>6</v>
      </c>
      <c r="H6" s="89" t="s">
        <v>88</v>
      </c>
      <c r="I6" s="89" t="s">
        <v>89</v>
      </c>
      <c r="J6" s="89" t="s">
        <v>90</v>
      </c>
      <c r="K6" s="56" t="s">
        <v>91</v>
      </c>
      <c r="L6" s="56" t="s">
        <v>92</v>
      </c>
      <c r="M6" s="56" t="s">
        <v>93</v>
      </c>
      <c r="N6" s="56" t="s">
        <v>105</v>
      </c>
      <c r="O6" s="89" t="s">
        <v>7</v>
      </c>
      <c r="P6" s="56" t="s">
        <v>8</v>
      </c>
    </row>
    <row r="7" spans="1:16" s="9" customFormat="1" ht="62.25" customHeight="1">
      <c r="A7" s="90"/>
      <c r="B7" s="90"/>
      <c r="C7" s="90"/>
      <c r="D7" s="97"/>
      <c r="E7" s="90"/>
      <c r="F7" s="90"/>
      <c r="G7" s="90"/>
      <c r="H7" s="90">
        <v>2023</v>
      </c>
      <c r="I7" s="90">
        <v>2024</v>
      </c>
      <c r="J7" s="90">
        <v>2025</v>
      </c>
      <c r="K7" s="57">
        <v>2026</v>
      </c>
      <c r="L7" s="57">
        <v>2027</v>
      </c>
      <c r="M7" s="57">
        <v>2028</v>
      </c>
      <c r="N7" s="57">
        <v>2029</v>
      </c>
      <c r="O7" s="90">
        <v>2029</v>
      </c>
      <c r="P7" s="57">
        <v>2030</v>
      </c>
    </row>
    <row r="8" spans="1:16" s="9" customFormat="1">
      <c r="A8" s="24" t="s">
        <v>9</v>
      </c>
      <c r="B8" s="24" t="s">
        <v>10</v>
      </c>
      <c r="C8" s="24" t="s">
        <v>11</v>
      </c>
      <c r="D8" s="59" t="s">
        <v>12</v>
      </c>
      <c r="E8" s="24" t="s">
        <v>13</v>
      </c>
      <c r="F8" s="24" t="s">
        <v>14</v>
      </c>
      <c r="G8" s="24" t="s">
        <v>15</v>
      </c>
      <c r="H8" s="24">
        <v>2</v>
      </c>
      <c r="I8" s="24">
        <v>3</v>
      </c>
      <c r="J8" s="24">
        <v>4</v>
      </c>
      <c r="K8" s="24">
        <v>5</v>
      </c>
      <c r="L8" s="4">
        <v>6</v>
      </c>
      <c r="M8" s="4">
        <v>7</v>
      </c>
      <c r="N8" s="4"/>
      <c r="O8" s="4">
        <v>8</v>
      </c>
      <c r="P8" s="4">
        <v>9</v>
      </c>
    </row>
    <row r="9" spans="1:16" s="9" customFormat="1">
      <c r="A9" s="24"/>
      <c r="B9" s="31"/>
      <c r="C9" s="31" t="s">
        <v>16</v>
      </c>
      <c r="D9" s="60"/>
      <c r="E9" s="46"/>
      <c r="F9" s="46"/>
      <c r="G9" s="25"/>
      <c r="H9" s="5"/>
      <c r="I9" s="5"/>
      <c r="J9" s="5"/>
      <c r="K9" s="5"/>
      <c r="L9" s="5"/>
      <c r="M9" s="5"/>
      <c r="N9" s="5"/>
      <c r="O9" s="5"/>
      <c r="P9" s="5"/>
    </row>
    <row r="10" spans="1:16" s="9" customFormat="1" ht="47.25">
      <c r="A10" s="6" t="s">
        <v>17</v>
      </c>
      <c r="B10" s="45" t="s">
        <v>18</v>
      </c>
      <c r="C10" s="45" t="s">
        <v>46</v>
      </c>
      <c r="D10" s="61" t="s">
        <v>19</v>
      </c>
      <c r="E10" s="6" t="s">
        <v>20</v>
      </c>
      <c r="F10" s="75">
        <v>426862</v>
      </c>
      <c r="G10" s="76">
        <v>90210.2</v>
      </c>
      <c r="H10" s="86">
        <v>26587.070000000003</v>
      </c>
      <c r="I10" s="86">
        <v>26204</v>
      </c>
      <c r="J10" s="86">
        <v>25380</v>
      </c>
      <c r="K10" s="86">
        <v>18552</v>
      </c>
      <c r="L10" s="86">
        <v>0</v>
      </c>
      <c r="M10" s="86">
        <v>0</v>
      </c>
      <c r="N10" s="86">
        <v>0</v>
      </c>
      <c r="O10" s="86">
        <v>0</v>
      </c>
      <c r="P10" s="77">
        <f t="shared" ref="P10:P19" si="0">SUM(H10:O10)</f>
        <v>96723.07</v>
      </c>
    </row>
    <row r="11" spans="1:16" s="9" customFormat="1" ht="47.25">
      <c r="A11" s="6" t="s">
        <v>21</v>
      </c>
      <c r="B11" s="45" t="s">
        <v>18</v>
      </c>
      <c r="C11" s="45" t="s">
        <v>47</v>
      </c>
      <c r="D11" s="61" t="s">
        <v>22</v>
      </c>
      <c r="E11" s="6" t="s">
        <v>23</v>
      </c>
      <c r="F11" s="75">
        <v>3841754</v>
      </c>
      <c r="G11" s="76">
        <v>853723.19</v>
      </c>
      <c r="H11" s="86">
        <v>227719</v>
      </c>
      <c r="I11" s="87">
        <v>234570</v>
      </c>
      <c r="J11" s="86">
        <v>227105</v>
      </c>
      <c r="K11" s="86">
        <v>219707</v>
      </c>
      <c r="L11" s="86">
        <v>411</v>
      </c>
      <c r="M11" s="86">
        <v>0</v>
      </c>
      <c r="N11" s="86">
        <v>0</v>
      </c>
      <c r="O11" s="86">
        <v>0</v>
      </c>
      <c r="P11" s="77">
        <f>SUM(H11:O11)</f>
        <v>909512</v>
      </c>
    </row>
    <row r="12" spans="1:16" s="9" customFormat="1" ht="78.75">
      <c r="A12" s="6" t="s">
        <v>24</v>
      </c>
      <c r="B12" s="45" t="s">
        <v>18</v>
      </c>
      <c r="C12" s="45" t="s">
        <v>25</v>
      </c>
      <c r="D12" s="61" t="s">
        <v>26</v>
      </c>
      <c r="E12" s="6" t="s">
        <v>27</v>
      </c>
      <c r="F12" s="75">
        <v>1660999</v>
      </c>
      <c r="G12" s="76">
        <v>452958.42</v>
      </c>
      <c r="H12" s="86">
        <v>93970</v>
      </c>
      <c r="I12" s="87">
        <v>98590</v>
      </c>
      <c r="J12" s="86">
        <v>95562</v>
      </c>
      <c r="K12" s="86">
        <v>92571</v>
      </c>
      <c r="L12" s="86">
        <v>89571</v>
      </c>
      <c r="M12" s="86">
        <v>21907</v>
      </c>
      <c r="N12" s="86">
        <v>0</v>
      </c>
      <c r="O12" s="86">
        <v>0</v>
      </c>
      <c r="P12" s="77">
        <f t="shared" si="0"/>
        <v>492171</v>
      </c>
    </row>
    <row r="13" spans="1:16" s="9" customFormat="1" ht="47.25">
      <c r="A13" s="6" t="s">
        <v>28</v>
      </c>
      <c r="B13" s="45" t="s">
        <v>18</v>
      </c>
      <c r="C13" s="45" t="s">
        <v>53</v>
      </c>
      <c r="D13" s="61" t="s">
        <v>29</v>
      </c>
      <c r="E13" s="6" t="s">
        <v>30</v>
      </c>
      <c r="F13" s="75">
        <v>1490000</v>
      </c>
      <c r="G13" s="76">
        <v>536384.06000000006</v>
      </c>
      <c r="H13" s="86">
        <v>88649</v>
      </c>
      <c r="I13" s="87">
        <v>94950</v>
      </c>
      <c r="J13" s="86">
        <v>92150</v>
      </c>
      <c r="K13" s="86">
        <v>89395</v>
      </c>
      <c r="L13" s="86">
        <v>86632</v>
      </c>
      <c r="M13" s="86">
        <v>83878</v>
      </c>
      <c r="N13" s="86">
        <v>61154</v>
      </c>
      <c r="O13" s="86">
        <v>0</v>
      </c>
      <c r="P13" s="77">
        <f t="shared" si="0"/>
        <v>596808</v>
      </c>
    </row>
    <row r="14" spans="1:16" s="9" customFormat="1" ht="78.75">
      <c r="A14" s="6" t="s">
        <v>31</v>
      </c>
      <c r="B14" s="45" t="s">
        <v>18</v>
      </c>
      <c r="C14" s="45" t="s">
        <v>52</v>
      </c>
      <c r="D14" s="61" t="s">
        <v>32</v>
      </c>
      <c r="E14" s="6" t="s">
        <v>33</v>
      </c>
      <c r="F14" s="75">
        <v>198481</v>
      </c>
      <c r="G14" s="76">
        <v>35630</v>
      </c>
      <c r="H14" s="86">
        <v>20892</v>
      </c>
      <c r="I14" s="87">
        <v>15676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76">
        <f t="shared" si="0"/>
        <v>36568</v>
      </c>
    </row>
    <row r="15" spans="1:16" s="9" customFormat="1" ht="78.75">
      <c r="A15" s="6" t="s">
        <v>34</v>
      </c>
      <c r="B15" s="45" t="s">
        <v>18</v>
      </c>
      <c r="C15" s="45" t="s">
        <v>35</v>
      </c>
      <c r="D15" s="61" t="s">
        <v>36</v>
      </c>
      <c r="E15" s="6" t="s">
        <v>80</v>
      </c>
      <c r="F15" s="75">
        <v>666628</v>
      </c>
      <c r="G15" s="78">
        <v>188034</v>
      </c>
      <c r="H15" s="86">
        <v>73189</v>
      </c>
      <c r="I15" s="86">
        <v>72171</v>
      </c>
      <c r="J15" s="86">
        <v>52694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77">
        <f t="shared" si="0"/>
        <v>198054</v>
      </c>
    </row>
    <row r="16" spans="1:16" s="9" customFormat="1" ht="90.75" customHeight="1">
      <c r="A16" s="6" t="s">
        <v>48</v>
      </c>
      <c r="B16" s="45" t="s">
        <v>18</v>
      </c>
      <c r="C16" s="45" t="s">
        <v>49</v>
      </c>
      <c r="D16" s="61" t="s">
        <v>51</v>
      </c>
      <c r="E16" s="6" t="s">
        <v>50</v>
      </c>
      <c r="F16" s="75">
        <v>1952092</v>
      </c>
      <c r="G16" s="78">
        <v>1635560</v>
      </c>
      <c r="H16" s="86">
        <v>134107</v>
      </c>
      <c r="I16" s="86">
        <v>158238</v>
      </c>
      <c r="J16" s="86">
        <v>154432</v>
      </c>
      <c r="K16" s="86">
        <v>150774</v>
      </c>
      <c r="L16" s="86">
        <v>147106</v>
      </c>
      <c r="M16" s="86">
        <v>143536</v>
      </c>
      <c r="N16" s="86">
        <v>139766</v>
      </c>
      <c r="O16" s="86">
        <v>1040203</v>
      </c>
      <c r="P16" s="77">
        <f t="shared" si="0"/>
        <v>2068162</v>
      </c>
    </row>
    <row r="17" spans="1:16" s="9" customFormat="1" ht="81.75" customHeight="1">
      <c r="A17" s="6" t="s">
        <v>54</v>
      </c>
      <c r="B17" s="45" t="s">
        <v>18</v>
      </c>
      <c r="C17" s="45" t="s">
        <v>56</v>
      </c>
      <c r="D17" s="61" t="s">
        <v>62</v>
      </c>
      <c r="E17" s="6" t="s">
        <v>57</v>
      </c>
      <c r="F17" s="75">
        <v>552867</v>
      </c>
      <c r="G17" s="78">
        <v>472721</v>
      </c>
      <c r="H17" s="86">
        <v>37671</v>
      </c>
      <c r="I17" s="86">
        <v>45150</v>
      </c>
      <c r="J17" s="86">
        <v>44071</v>
      </c>
      <c r="K17" s="86">
        <v>43034</v>
      </c>
      <c r="L17" s="86">
        <v>41996</v>
      </c>
      <c r="M17" s="86">
        <v>40985</v>
      </c>
      <c r="N17" s="86">
        <v>39916</v>
      </c>
      <c r="O17" s="86">
        <v>307099</v>
      </c>
      <c r="P17" s="77">
        <f t="shared" si="0"/>
        <v>599922</v>
      </c>
    </row>
    <row r="18" spans="1:16" s="9" customFormat="1" ht="81.75" customHeight="1">
      <c r="A18" s="6" t="s">
        <v>55</v>
      </c>
      <c r="B18" s="45" t="s">
        <v>18</v>
      </c>
      <c r="C18" s="45" t="s">
        <v>58</v>
      </c>
      <c r="D18" s="61" t="s">
        <v>67</v>
      </c>
      <c r="E18" s="6" t="s">
        <v>57</v>
      </c>
      <c r="F18" s="79">
        <v>86082</v>
      </c>
      <c r="G18" s="78">
        <v>76824</v>
      </c>
      <c r="H18" s="86">
        <v>5886</v>
      </c>
      <c r="I18" s="86">
        <v>7144</v>
      </c>
      <c r="J18" s="86">
        <v>6976</v>
      </c>
      <c r="K18" s="86">
        <v>6815</v>
      </c>
      <c r="L18" s="86">
        <v>6651</v>
      </c>
      <c r="M18" s="86">
        <v>6496</v>
      </c>
      <c r="N18" s="86">
        <v>6329</v>
      </c>
      <c r="O18" s="86">
        <v>52068</v>
      </c>
      <c r="P18" s="77">
        <f t="shared" si="0"/>
        <v>98365</v>
      </c>
    </row>
    <row r="19" spans="1:16" s="9" customFormat="1" ht="92.25" customHeight="1">
      <c r="A19" s="6" t="s">
        <v>59</v>
      </c>
      <c r="B19" s="45" t="s">
        <v>18</v>
      </c>
      <c r="C19" s="45" t="s">
        <v>60</v>
      </c>
      <c r="D19" s="61" t="s">
        <v>63</v>
      </c>
      <c r="E19" s="6" t="s">
        <v>61</v>
      </c>
      <c r="F19" s="80">
        <v>173249</v>
      </c>
      <c r="G19" s="81">
        <v>135166</v>
      </c>
      <c r="H19" s="7">
        <v>12877</v>
      </c>
      <c r="I19" s="7">
        <v>13576</v>
      </c>
      <c r="J19" s="7">
        <v>13243</v>
      </c>
      <c r="K19" s="7">
        <v>12923</v>
      </c>
      <c r="L19" s="7">
        <v>12602</v>
      </c>
      <c r="M19" s="7">
        <v>12288</v>
      </c>
      <c r="N19" s="7">
        <v>11959</v>
      </c>
      <c r="O19" s="7">
        <v>80695</v>
      </c>
      <c r="P19" s="8">
        <f t="shared" si="0"/>
        <v>170163</v>
      </c>
    </row>
    <row r="20" spans="1:16" s="9" customFormat="1" ht="99.75" customHeight="1">
      <c r="A20" s="6" t="s">
        <v>64</v>
      </c>
      <c r="B20" s="45" t="s">
        <v>18</v>
      </c>
      <c r="C20" s="45" t="s">
        <v>65</v>
      </c>
      <c r="D20" s="61" t="s">
        <v>66</v>
      </c>
      <c r="E20" s="6" t="s">
        <v>79</v>
      </c>
      <c r="F20" s="75">
        <v>367215</v>
      </c>
      <c r="G20" s="78">
        <v>330079</v>
      </c>
      <c r="H20" s="86">
        <v>26253</v>
      </c>
      <c r="I20" s="86">
        <v>30815</v>
      </c>
      <c r="J20" s="86">
        <v>30048</v>
      </c>
      <c r="K20" s="86">
        <v>29315</v>
      </c>
      <c r="L20" s="86">
        <v>28580</v>
      </c>
      <c r="M20" s="86">
        <v>27870</v>
      </c>
      <c r="N20" s="86">
        <v>27110</v>
      </c>
      <c r="O20" s="86">
        <v>245113</v>
      </c>
      <c r="P20" s="77">
        <f>ROUND(SUM(H20:O20),0)</f>
        <v>445104</v>
      </c>
    </row>
    <row r="21" spans="1:16" s="9" customFormat="1" ht="70.5" customHeight="1">
      <c r="A21" s="6" t="s">
        <v>70</v>
      </c>
      <c r="B21" s="45" t="s">
        <v>18</v>
      </c>
      <c r="C21" s="45" t="s">
        <v>71</v>
      </c>
      <c r="D21" s="61" t="s">
        <v>73</v>
      </c>
      <c r="E21" s="6" t="s">
        <v>72</v>
      </c>
      <c r="F21" s="75">
        <v>270186</v>
      </c>
      <c r="G21" s="75">
        <v>270186</v>
      </c>
      <c r="H21" s="86">
        <v>77832.88</v>
      </c>
      <c r="I21" s="86">
        <v>77656</v>
      </c>
      <c r="J21" s="86">
        <v>77459</v>
      </c>
      <c r="K21" s="86">
        <v>38663</v>
      </c>
      <c r="L21" s="86">
        <v>0</v>
      </c>
      <c r="M21" s="86">
        <v>0</v>
      </c>
      <c r="N21" s="86">
        <v>0</v>
      </c>
      <c r="O21" s="86">
        <v>0</v>
      </c>
      <c r="P21" s="77">
        <f t="shared" ref="P21:P27" si="1">SUM(H21:O21)</f>
        <v>271610.88</v>
      </c>
    </row>
    <row r="22" spans="1:16" s="9" customFormat="1" ht="77.25" customHeight="1">
      <c r="A22" s="6" t="s">
        <v>68</v>
      </c>
      <c r="B22" s="45" t="s">
        <v>18</v>
      </c>
      <c r="C22" s="45" t="s">
        <v>74</v>
      </c>
      <c r="D22" s="61" t="s">
        <v>75</v>
      </c>
      <c r="E22" s="6" t="s">
        <v>76</v>
      </c>
      <c r="F22" s="75">
        <v>997447</v>
      </c>
      <c r="G22" s="78">
        <v>685166</v>
      </c>
      <c r="H22" s="86">
        <v>58587</v>
      </c>
      <c r="I22" s="86">
        <v>58507</v>
      </c>
      <c r="J22" s="86">
        <v>58041</v>
      </c>
      <c r="K22" s="86">
        <v>57591</v>
      </c>
      <c r="L22" s="86">
        <v>57140</v>
      </c>
      <c r="M22" s="86">
        <v>56697</v>
      </c>
      <c r="N22" s="86">
        <v>56235</v>
      </c>
      <c r="O22" s="86">
        <v>656493</v>
      </c>
      <c r="P22" s="77">
        <f t="shared" si="1"/>
        <v>1059291</v>
      </c>
    </row>
    <row r="23" spans="1:16" s="9" customFormat="1" ht="100.5" customHeight="1">
      <c r="A23" s="6" t="s">
        <v>69</v>
      </c>
      <c r="B23" s="45" t="s">
        <v>18</v>
      </c>
      <c r="C23" s="45" t="s">
        <v>99</v>
      </c>
      <c r="D23" s="61" t="s">
        <v>77</v>
      </c>
      <c r="E23" s="6" t="s">
        <v>81</v>
      </c>
      <c r="F23" s="75">
        <v>546972</v>
      </c>
      <c r="G23" s="78">
        <v>504704</v>
      </c>
      <c r="H23" s="86">
        <v>33810</v>
      </c>
      <c r="I23" s="86">
        <v>33547</v>
      </c>
      <c r="J23" s="86">
        <v>33245</v>
      </c>
      <c r="K23" s="86">
        <v>32955</v>
      </c>
      <c r="L23" s="86">
        <v>32665</v>
      </c>
      <c r="M23" s="86">
        <v>32385</v>
      </c>
      <c r="N23" s="86">
        <v>32085</v>
      </c>
      <c r="O23" s="86">
        <v>366467</v>
      </c>
      <c r="P23" s="77">
        <f t="shared" si="1"/>
        <v>597159</v>
      </c>
    </row>
    <row r="24" spans="1:16" s="9" customFormat="1" ht="77.25" customHeight="1">
      <c r="A24" s="6" t="s">
        <v>82</v>
      </c>
      <c r="B24" s="45" t="s">
        <v>18</v>
      </c>
      <c r="C24" s="45" t="s">
        <v>98</v>
      </c>
      <c r="D24" s="61" t="s">
        <v>85</v>
      </c>
      <c r="E24" s="6" t="s">
        <v>78</v>
      </c>
      <c r="F24" s="75">
        <v>767437</v>
      </c>
      <c r="G24" s="75">
        <v>767437</v>
      </c>
      <c r="H24" s="86">
        <v>8212</v>
      </c>
      <c r="I24" s="86">
        <v>50791</v>
      </c>
      <c r="J24" s="86">
        <v>50347</v>
      </c>
      <c r="K24" s="86">
        <v>49890</v>
      </c>
      <c r="L24" s="86">
        <v>49432</v>
      </c>
      <c r="M24" s="86">
        <v>48991</v>
      </c>
      <c r="N24" s="86">
        <v>48515</v>
      </c>
      <c r="O24" s="86">
        <v>544818</v>
      </c>
      <c r="P24" s="77">
        <f t="shared" si="1"/>
        <v>850996</v>
      </c>
    </row>
    <row r="25" spans="1:16" s="9" customFormat="1" ht="77.25" customHeight="1">
      <c r="A25" s="6" t="s">
        <v>83</v>
      </c>
      <c r="B25" s="45" t="s">
        <v>18</v>
      </c>
      <c r="C25" s="45" t="s">
        <v>96</v>
      </c>
      <c r="D25" s="61" t="s">
        <v>86</v>
      </c>
      <c r="E25" s="6" t="s">
        <v>87</v>
      </c>
      <c r="F25" s="75">
        <v>173457</v>
      </c>
      <c r="G25" s="78">
        <v>173457</v>
      </c>
      <c r="H25" s="86">
        <v>4131</v>
      </c>
      <c r="I25" s="86">
        <v>24461</v>
      </c>
      <c r="J25" s="86">
        <v>23999</v>
      </c>
      <c r="K25" s="86">
        <v>23511</v>
      </c>
      <c r="L25" s="86">
        <v>23022</v>
      </c>
      <c r="M25" s="86">
        <v>22538</v>
      </c>
      <c r="N25" s="86">
        <v>22042</v>
      </c>
      <c r="O25" s="86">
        <v>52975</v>
      </c>
      <c r="P25" s="76">
        <f t="shared" si="1"/>
        <v>196679</v>
      </c>
    </row>
    <row r="26" spans="1:16" s="9" customFormat="1" ht="94.5" customHeight="1">
      <c r="A26" s="6" t="s">
        <v>84</v>
      </c>
      <c r="B26" s="45" t="s">
        <v>18</v>
      </c>
      <c r="C26" s="45" t="s">
        <v>101</v>
      </c>
      <c r="D26" s="61" t="s">
        <v>102</v>
      </c>
      <c r="E26" s="6" t="s">
        <v>103</v>
      </c>
      <c r="F26" s="75">
        <v>248162</v>
      </c>
      <c r="G26" s="75">
        <v>248162</v>
      </c>
      <c r="H26" s="88">
        <v>7265</v>
      </c>
      <c r="I26" s="88">
        <v>36208</v>
      </c>
      <c r="J26" s="88">
        <v>35342</v>
      </c>
      <c r="K26" s="88">
        <v>34425</v>
      </c>
      <c r="L26" s="88">
        <v>33505</v>
      </c>
      <c r="M26" s="88">
        <v>32596</v>
      </c>
      <c r="N26" s="88">
        <v>31665</v>
      </c>
      <c r="O26" s="88">
        <v>82360</v>
      </c>
      <c r="P26" s="76">
        <f t="shared" si="1"/>
        <v>293366</v>
      </c>
    </row>
    <row r="27" spans="1:16" s="9" customFormat="1" ht="79.5" customHeight="1">
      <c r="A27" s="6" t="s">
        <v>100</v>
      </c>
      <c r="B27" s="45" t="s">
        <v>18</v>
      </c>
      <c r="C27" s="70" t="s">
        <v>97</v>
      </c>
      <c r="D27" s="61" t="s">
        <v>102</v>
      </c>
      <c r="E27" s="61" t="s">
        <v>104</v>
      </c>
      <c r="F27" s="75">
        <v>201002</v>
      </c>
      <c r="G27" s="78">
        <v>201002</v>
      </c>
      <c r="H27" s="88">
        <v>6499</v>
      </c>
      <c r="I27" s="88">
        <v>17847</v>
      </c>
      <c r="J27" s="88">
        <v>17536</v>
      </c>
      <c r="K27" s="88">
        <v>17150</v>
      </c>
      <c r="L27" s="88">
        <v>16763</v>
      </c>
      <c r="M27" s="88">
        <v>16390</v>
      </c>
      <c r="N27" s="88">
        <v>15987</v>
      </c>
      <c r="O27" s="88">
        <v>169927</v>
      </c>
      <c r="P27" s="76">
        <f t="shared" si="1"/>
        <v>278099</v>
      </c>
    </row>
    <row r="28" spans="1:16" s="10" customFormat="1">
      <c r="A28" s="6"/>
      <c r="B28" s="45" t="s">
        <v>37</v>
      </c>
      <c r="C28" s="45" t="s">
        <v>38</v>
      </c>
      <c r="D28" s="61" t="s">
        <v>38</v>
      </c>
      <c r="E28" s="6" t="s">
        <v>38</v>
      </c>
      <c r="F28" s="78">
        <f t="shared" ref="F28:L28" si="2">SUM(F10:F27)</f>
        <v>14620892</v>
      </c>
      <c r="G28" s="78">
        <f t="shared" si="2"/>
        <v>7657403.8700000001</v>
      </c>
      <c r="H28" s="78">
        <f t="shared" si="2"/>
        <v>944136.95000000007</v>
      </c>
      <c r="I28" s="78">
        <f t="shared" si="2"/>
        <v>1096101</v>
      </c>
      <c r="J28" s="78">
        <f t="shared" si="2"/>
        <v>1037630</v>
      </c>
      <c r="K28" s="78">
        <f t="shared" si="2"/>
        <v>917271</v>
      </c>
      <c r="L28" s="78">
        <f t="shared" si="2"/>
        <v>626076</v>
      </c>
      <c r="M28" s="78">
        <f t="shared" ref="M28" si="3">SUM(M10:M27)</f>
        <v>546557</v>
      </c>
      <c r="N28" s="78">
        <f>SUM(N10:N27)</f>
        <v>492763</v>
      </c>
      <c r="O28" s="78">
        <f>SUM(O10:O27)</f>
        <v>3598218</v>
      </c>
      <c r="P28" s="78">
        <f>SUM(P10:P27)</f>
        <v>9258752.9499999993</v>
      </c>
    </row>
    <row r="29" spans="1:16" s="11" customFormat="1">
      <c r="A29" s="6"/>
      <c r="B29" s="19"/>
      <c r="C29" s="19"/>
      <c r="D29" s="62"/>
      <c r="E29" s="19"/>
      <c r="F29" s="19"/>
      <c r="G29" s="82"/>
      <c r="H29" s="83"/>
      <c r="I29" s="83"/>
      <c r="J29" s="83"/>
      <c r="K29" s="83"/>
      <c r="L29" s="83"/>
      <c r="M29" s="83"/>
      <c r="N29" s="83"/>
      <c r="O29" s="83"/>
      <c r="P29" s="84"/>
    </row>
    <row r="30" spans="1:16" s="11" customFormat="1">
      <c r="A30" s="32"/>
      <c r="B30" s="32" t="s">
        <v>39</v>
      </c>
      <c r="C30" s="20"/>
      <c r="D30" s="63"/>
      <c r="E30" s="20"/>
      <c r="F30" s="20"/>
      <c r="G30" s="82"/>
      <c r="H30" s="83"/>
      <c r="I30" s="83"/>
      <c r="J30" s="83"/>
      <c r="K30" s="83"/>
      <c r="L30" s="83"/>
      <c r="M30" s="83"/>
      <c r="N30" s="83"/>
      <c r="O30" s="83"/>
      <c r="P30" s="84"/>
    </row>
    <row r="31" spans="1:16" s="11" customFormat="1" ht="44.25" customHeight="1">
      <c r="A31" s="6"/>
      <c r="B31" s="47" t="s">
        <v>40</v>
      </c>
      <c r="C31" s="47" t="s">
        <v>41</v>
      </c>
      <c r="D31" s="61" t="s">
        <v>42</v>
      </c>
      <c r="E31" s="6"/>
      <c r="F31" s="6"/>
      <c r="G31" s="33"/>
      <c r="H31" s="7">
        <v>49710</v>
      </c>
      <c r="I31" s="7">
        <v>49710</v>
      </c>
      <c r="J31" s="7"/>
      <c r="K31" s="7"/>
      <c r="L31" s="7"/>
      <c r="M31" s="7"/>
      <c r="N31" s="7"/>
      <c r="O31" s="7"/>
      <c r="P31" s="8">
        <f>SUM(H31:O31)</f>
        <v>99420</v>
      </c>
    </row>
    <row r="32" spans="1:16" s="11" customFormat="1">
      <c r="A32" s="6"/>
      <c r="B32" s="45"/>
      <c r="C32" s="45"/>
      <c r="D32" s="61"/>
      <c r="E32" s="6"/>
      <c r="F32" s="6"/>
      <c r="G32" s="33"/>
      <c r="H32" s="7"/>
      <c r="I32" s="7"/>
      <c r="J32" s="7"/>
      <c r="K32" s="7"/>
      <c r="L32" s="7"/>
      <c r="M32" s="7"/>
      <c r="N32" s="7"/>
      <c r="O32" s="7"/>
      <c r="P32" s="8">
        <f>SUM(H32:O32)</f>
        <v>0</v>
      </c>
    </row>
    <row r="33" spans="1:233" s="10" customFormat="1">
      <c r="A33" s="6"/>
      <c r="B33" s="14" t="s">
        <v>37</v>
      </c>
      <c r="C33" s="6" t="s">
        <v>38</v>
      </c>
      <c r="D33" s="61" t="s">
        <v>38</v>
      </c>
      <c r="E33" s="6" t="s">
        <v>38</v>
      </c>
      <c r="F33" s="6" t="s">
        <v>38</v>
      </c>
      <c r="G33" s="33" t="s">
        <v>38</v>
      </c>
      <c r="H33" s="8">
        <f t="shared" ref="H33:O33" si="4">SUM(H31:H32)</f>
        <v>49710</v>
      </c>
      <c r="I33" s="8">
        <f t="shared" si="4"/>
        <v>49710</v>
      </c>
      <c r="J33" s="8">
        <f t="shared" si="4"/>
        <v>0</v>
      </c>
      <c r="K33" s="8">
        <f t="shared" si="4"/>
        <v>0</v>
      </c>
      <c r="L33" s="8">
        <v>0</v>
      </c>
      <c r="M33" s="8">
        <v>0</v>
      </c>
      <c r="N33" s="8"/>
      <c r="O33" s="8">
        <f t="shared" si="4"/>
        <v>0</v>
      </c>
      <c r="P33" s="8">
        <f>SUM(P31:P32)</f>
        <v>99420</v>
      </c>
    </row>
    <row r="34" spans="1:233" s="10" customFormat="1">
      <c r="A34" s="13"/>
      <c r="B34" s="18"/>
      <c r="C34" s="18"/>
      <c r="D34" s="64"/>
      <c r="E34" s="18"/>
      <c r="F34" s="18"/>
      <c r="G34" s="34"/>
      <c r="H34" s="12"/>
      <c r="I34" s="12"/>
      <c r="J34" s="12"/>
      <c r="K34" s="12"/>
      <c r="L34" s="12"/>
      <c r="M34" s="12"/>
      <c r="N34" s="12"/>
      <c r="O34" s="12"/>
      <c r="P34" s="26"/>
    </row>
    <row r="35" spans="1:233" s="10" customFormat="1" ht="29.25" customHeight="1">
      <c r="A35" s="13"/>
      <c r="B35" s="14" t="s">
        <v>43</v>
      </c>
      <c r="C35" s="6" t="s">
        <v>38</v>
      </c>
      <c r="D35" s="61" t="s">
        <v>38</v>
      </c>
      <c r="E35" s="6" t="s">
        <v>38</v>
      </c>
      <c r="F35" s="6" t="s">
        <v>38</v>
      </c>
      <c r="G35" s="33" t="s">
        <v>38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/>
      <c r="O35" s="15">
        <v>0</v>
      </c>
      <c r="P35" s="8">
        <f>SUM(H35:O35)</f>
        <v>0</v>
      </c>
    </row>
    <row r="36" spans="1:233" s="10" customFormat="1">
      <c r="A36" s="13"/>
      <c r="B36" s="16"/>
      <c r="C36" s="16"/>
      <c r="D36" s="65"/>
      <c r="E36" s="16"/>
      <c r="F36" s="16"/>
      <c r="G36" s="35"/>
      <c r="H36" s="12"/>
      <c r="I36" s="12"/>
      <c r="J36" s="12"/>
      <c r="K36" s="12"/>
      <c r="L36" s="12"/>
      <c r="M36" s="12"/>
      <c r="N36" s="12"/>
      <c r="O36" s="12"/>
      <c r="P36" s="27"/>
    </row>
    <row r="37" spans="1:233" s="10" customFormat="1">
      <c r="A37" s="13"/>
      <c r="B37" s="14" t="s">
        <v>44</v>
      </c>
      <c r="C37" s="21"/>
      <c r="D37" s="66"/>
      <c r="E37" s="21"/>
      <c r="F37" s="21"/>
      <c r="G37" s="36"/>
      <c r="H37" s="8">
        <f>H28+H33</f>
        <v>993846.95000000007</v>
      </c>
      <c r="I37" s="8">
        <f t="shared" ref="I37:L37" si="5">I28+I33</f>
        <v>1145811</v>
      </c>
      <c r="J37" s="8">
        <f t="shared" si="5"/>
        <v>1037630</v>
      </c>
      <c r="K37" s="8">
        <f t="shared" si="5"/>
        <v>917271</v>
      </c>
      <c r="L37" s="8">
        <f t="shared" si="5"/>
        <v>626076</v>
      </c>
      <c r="M37" s="8">
        <f>M28+M33+M35</f>
        <v>546557</v>
      </c>
      <c r="N37" s="8">
        <f>N28+N33+N35</f>
        <v>492763</v>
      </c>
      <c r="O37" s="8">
        <f>O28+O33</f>
        <v>3598218</v>
      </c>
      <c r="P37" s="8">
        <f>P28+P33</f>
        <v>9358172.9499999993</v>
      </c>
    </row>
    <row r="38" spans="1:233" s="10" customFormat="1">
      <c r="A38" s="13"/>
      <c r="B38" s="16"/>
      <c r="C38" s="16"/>
      <c r="D38" s="65"/>
      <c r="E38" s="16"/>
      <c r="F38" s="16"/>
      <c r="G38" s="35"/>
      <c r="H38" s="17"/>
      <c r="I38" s="17"/>
      <c r="J38" s="17"/>
      <c r="K38" s="17"/>
      <c r="L38" s="17"/>
      <c r="M38" s="17"/>
      <c r="N38" s="17"/>
      <c r="O38" s="17"/>
      <c r="P38" s="17"/>
    </row>
    <row r="39" spans="1:233" s="10" customFormat="1">
      <c r="A39" s="13"/>
      <c r="B39" s="98" t="s">
        <v>45</v>
      </c>
      <c r="C39" s="99"/>
      <c r="D39" s="100"/>
      <c r="E39" s="45"/>
      <c r="F39" s="45"/>
      <c r="G39" s="37"/>
      <c r="H39" s="38">
        <f>H37/P41*100</f>
        <v>3.8003779625812384</v>
      </c>
      <c r="I39" s="38">
        <f>I37/P41*100</f>
        <v>4.3814743041503226</v>
      </c>
      <c r="J39" s="38">
        <f>J37/P41*100</f>
        <v>3.9678002586949326</v>
      </c>
      <c r="K39" s="38">
        <f>K37/P41*100</f>
        <v>3.5075586780387615</v>
      </c>
      <c r="L39" s="38">
        <f>L37/P41*100</f>
        <v>2.3940561806835658</v>
      </c>
      <c r="M39" s="38">
        <f>M37/P41*100</f>
        <v>2.0899829476706788</v>
      </c>
      <c r="N39" s="38"/>
      <c r="O39" s="28" t="s">
        <v>38</v>
      </c>
      <c r="P39" s="28" t="s">
        <v>38</v>
      </c>
    </row>
    <row r="40" spans="1:233" s="10" customFormat="1">
      <c r="A40" s="18"/>
      <c r="B40" s="39"/>
      <c r="C40" s="53"/>
      <c r="D40" s="67"/>
      <c r="E40" s="53"/>
      <c r="F40" s="53"/>
      <c r="G40" s="54"/>
      <c r="H40" s="29"/>
      <c r="I40" s="29"/>
      <c r="J40" s="29"/>
      <c r="K40" s="29"/>
      <c r="L40" s="29"/>
      <c r="M40" s="29"/>
      <c r="N40" s="29"/>
      <c r="O40" s="29"/>
      <c r="P40" s="52"/>
    </row>
    <row r="41" spans="1:233" s="10" customFormat="1" ht="18.75">
      <c r="A41" s="18"/>
      <c r="B41" s="92"/>
      <c r="C41" s="92"/>
      <c r="D41" s="92"/>
      <c r="E41" s="48"/>
      <c r="F41" s="48"/>
      <c r="G41" s="40"/>
      <c r="H41" s="30"/>
      <c r="I41" s="30"/>
      <c r="J41" s="30"/>
      <c r="K41" s="49"/>
      <c r="L41" s="49"/>
      <c r="M41" s="49"/>
      <c r="N41" s="49"/>
      <c r="O41" s="71"/>
      <c r="P41" s="85">
        <v>26151266</v>
      </c>
    </row>
    <row r="42" spans="1:233" s="2" customFormat="1" ht="18.75">
      <c r="A42" s="42"/>
      <c r="B42" s="22"/>
      <c r="C42" s="22"/>
      <c r="D42" s="91" t="s">
        <v>94</v>
      </c>
      <c r="E42" s="91"/>
      <c r="F42" s="91"/>
      <c r="G42" s="91"/>
      <c r="H42" s="73"/>
      <c r="I42" s="73"/>
      <c r="J42" s="73"/>
      <c r="K42" s="74" t="s">
        <v>95</v>
      </c>
      <c r="L42" s="55"/>
      <c r="M42" s="55"/>
      <c r="N42" s="55"/>
      <c r="O42" s="72"/>
      <c r="P42" s="72"/>
    </row>
    <row r="43" spans="1:233" s="2" customFormat="1">
      <c r="A43" s="42"/>
      <c r="B43" s="22"/>
      <c r="C43" s="22"/>
      <c r="D43" s="68"/>
      <c r="E43" s="22"/>
      <c r="F43" s="22"/>
      <c r="G43" s="41"/>
      <c r="M43" s="55"/>
      <c r="N43" s="55"/>
      <c r="O43" s="55"/>
      <c r="P43" s="55"/>
    </row>
    <row r="44" spans="1:233">
      <c r="B44" s="10"/>
      <c r="C44" s="10"/>
      <c r="D44" s="10"/>
      <c r="E44" s="10"/>
      <c r="F44" s="10"/>
      <c r="G44" s="10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</row>
    <row r="45" spans="1:233">
      <c r="B45" s="10"/>
      <c r="C45" s="10"/>
      <c r="D45" s="10"/>
      <c r="E45" s="10"/>
      <c r="F45" s="10"/>
      <c r="G45" s="10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</row>
    <row r="46" spans="1:233">
      <c r="B46" s="10"/>
      <c r="C46" s="10"/>
      <c r="D46" s="10"/>
      <c r="E46" s="10"/>
      <c r="F46" s="10"/>
      <c r="G46" s="10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</row>
  </sheetData>
  <mergeCells count="18">
    <mergeCell ref="B1:P1"/>
    <mergeCell ref="A2:P2"/>
    <mergeCell ref="A3:P3"/>
    <mergeCell ref="B4:P4"/>
    <mergeCell ref="A6:A7"/>
    <mergeCell ref="B6:B7"/>
    <mergeCell ref="C6:C7"/>
    <mergeCell ref="D6:D7"/>
    <mergeCell ref="E6:E7"/>
    <mergeCell ref="F6:F7"/>
    <mergeCell ref="G6:G7"/>
    <mergeCell ref="J6:J7"/>
    <mergeCell ref="H6:H7"/>
    <mergeCell ref="I6:I7"/>
    <mergeCell ref="O6:O7"/>
    <mergeCell ref="D42:G42"/>
    <mergeCell ref="B39:D39"/>
    <mergeCell ref="B41:D41"/>
  </mergeCells>
  <phoneticPr fontId="30" type="noConversion"/>
  <pageMargins left="0.25" right="0.25" top="0.75" bottom="0.75" header="0.3" footer="0.3"/>
  <pageSetup paperSize="9" scale="57" fitToHeight="0" orientation="landscape" r:id="rId1"/>
  <rowBreaks count="1" manualBreakCount="1">
    <brk id="1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Nataļja Tropkina</cp:lastModifiedBy>
  <cp:lastPrinted>2023-02-07T09:28:28Z</cp:lastPrinted>
  <dcterms:created xsi:type="dcterms:W3CDTF">2018-01-09T11:28:27Z</dcterms:created>
  <dcterms:modified xsi:type="dcterms:W3CDTF">2023-02-08T12:04:08Z</dcterms:modified>
</cp:coreProperties>
</file>