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Budžets\Olaines novads\2021\"/>
    </mc:Choice>
  </mc:AlternateContent>
  <xr:revisionPtr revIDLastSave="0" documentId="13_ncr:1_{F10C689A-6CB8-41D4-A02B-17313E90973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apa1" sheetId="1" r:id="rId1"/>
  </sheets>
  <definedNames>
    <definedName name="_xlnm.Print_Area" localSheetId="0">Lapa1!$A$1:$R$45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L27" i="1"/>
  <c r="R26" i="1"/>
  <c r="R24" i="1"/>
  <c r="H27" i="1"/>
  <c r="I27" i="1"/>
  <c r="J27" i="1"/>
  <c r="K27" i="1"/>
  <c r="M27" i="1"/>
  <c r="N27" i="1"/>
  <c r="O27" i="1"/>
  <c r="P27" i="1"/>
  <c r="P36" i="1" s="1"/>
  <c r="P38" i="1" s="1"/>
  <c r="R23" i="1"/>
  <c r="Q22" i="1"/>
  <c r="Q27" i="1" s="1"/>
  <c r="R15" i="1" l="1"/>
  <c r="R12" i="1"/>
  <c r="R13" i="1"/>
  <c r="R21" i="1" l="1"/>
  <c r="R22" i="1" l="1"/>
  <c r="N32" i="1" l="1"/>
  <c r="O32" i="1"/>
  <c r="Q32" i="1"/>
  <c r="Q36" i="1" s="1"/>
  <c r="O36" i="1" l="1"/>
  <c r="O38" i="1" s="1"/>
  <c r="R19" i="1" l="1"/>
  <c r="R20" i="1"/>
  <c r="R18" i="1" l="1"/>
  <c r="R34" i="1" l="1"/>
  <c r="M32" i="1"/>
  <c r="L32" i="1"/>
  <c r="K32" i="1"/>
  <c r="J32" i="1"/>
  <c r="R31" i="1"/>
  <c r="R30" i="1"/>
  <c r="R17" i="1"/>
  <c r="R16" i="1"/>
  <c r="R14" i="1"/>
  <c r="R27" i="1" l="1"/>
  <c r="K36" i="1"/>
  <c r="K38" i="1" s="1"/>
  <c r="M36" i="1"/>
  <c r="M38" i="1" s="1"/>
  <c r="R32" i="1"/>
  <c r="N36" i="1"/>
  <c r="N38" i="1" s="1"/>
  <c r="L36" i="1"/>
  <c r="L38" i="1" s="1"/>
  <c r="J36" i="1" l="1"/>
  <c r="R36" i="1" s="1"/>
  <c r="J38" i="1" l="1"/>
</calcChain>
</file>

<file path=xl/sharedStrings.xml><?xml version="1.0" encoding="utf-8"?>
<sst xmlns="http://schemas.openxmlformats.org/spreadsheetml/2006/main" count="157" uniqueCount="122">
  <si>
    <t>Nr.p.k.</t>
  </si>
  <si>
    <t>Aizdevējs</t>
  </si>
  <si>
    <t>Mērķis</t>
  </si>
  <si>
    <t>Līguma noslēgšanas datums</t>
  </si>
  <si>
    <t>Atmaksas termiņš</t>
  </si>
  <si>
    <t>Aizņēmuma līguma summa, euro</t>
  </si>
  <si>
    <t>Parāds uz pārskata gada sākumu, euro</t>
  </si>
  <si>
    <t>turpmākajos gados</t>
  </si>
  <si>
    <t>pavisam (1.+2.+3.+4.+ 5+.6.+7.+8.)</t>
  </si>
  <si>
    <t>A</t>
  </si>
  <si>
    <t>B</t>
  </si>
  <si>
    <t>C</t>
  </si>
  <si>
    <t>D</t>
  </si>
  <si>
    <t>E</t>
  </si>
  <si>
    <t>F</t>
  </si>
  <si>
    <t>G</t>
  </si>
  <si>
    <t>Aizņēmumi</t>
  </si>
  <si>
    <t>1</t>
  </si>
  <si>
    <t>Valsts kase</t>
  </si>
  <si>
    <t>24.08.2006</t>
  </si>
  <si>
    <t>20.08.2026</t>
  </si>
  <si>
    <t>2</t>
  </si>
  <si>
    <t>13.03.2007</t>
  </si>
  <si>
    <t>20.12.2026</t>
  </si>
  <si>
    <t>3</t>
  </si>
  <si>
    <t>Kohēzijas fonda projekta"Ūdenssaimniecības attīstība Olainē un Jaunolainē"Olaines komponentes īstenošanai</t>
  </si>
  <si>
    <t>03.03.2008</t>
  </si>
  <si>
    <t>20.01.2028</t>
  </si>
  <si>
    <t>4</t>
  </si>
  <si>
    <t>14.09.2009</t>
  </si>
  <si>
    <t>20.08.2029</t>
  </si>
  <si>
    <t>5</t>
  </si>
  <si>
    <t>21.08.2014</t>
  </si>
  <si>
    <t>20.08.2024</t>
  </si>
  <si>
    <t>6</t>
  </si>
  <si>
    <t>SIA "Zeiferti" pamatkapitāla palielināšanai ERAF projekta "Ūdenssaimniecības attīstība Olaines novada Stūnīšu ciemā, II kārta" īstenošanai</t>
  </si>
  <si>
    <t>25.09.2015</t>
  </si>
  <si>
    <t>KOPĀ:</t>
  </si>
  <si>
    <t>x</t>
  </si>
  <si>
    <t>Galvojumi</t>
  </si>
  <si>
    <t>Valsts kase/ Ziemeļu investīciju banka</t>
  </si>
  <si>
    <t>Olaines pilsētas siltumapgādes rekonstrukcija</t>
  </si>
  <si>
    <t>09.07.2002</t>
  </si>
  <si>
    <t>Citas ilgtermiņa saistības</t>
  </si>
  <si>
    <t>Kopā saistības</t>
  </si>
  <si>
    <t>Saistību apjoms % no plānotajiem pamatbudžeta ieņēmumiem</t>
  </si>
  <si>
    <t xml:space="preserve">Papildus mācību telpu izbūve-piebūves celtniecība Olaines 1. vidusskolā </t>
  </si>
  <si>
    <t>Papildus mācību telpu izbūve- piebūves celtniecība Olaines 1. vidusskolā</t>
  </si>
  <si>
    <t>7</t>
  </si>
  <si>
    <t>SIA "Zeiferti" pamatkapitāla palielināšanai Kohēzijas fonda projekta "Ūdenssaimniecības attīstība Jaunolaines lielciema, III kārta" īstenošanai</t>
  </si>
  <si>
    <t>20.04.2038</t>
  </si>
  <si>
    <t>17.05.2018</t>
  </si>
  <si>
    <t>A/S “OŪS” pamatkap. paliel. ERAF projekta „Ūdenssaimniecības attīstība Olaines novada Grēnes ciemā” īstenošanai</t>
  </si>
  <si>
    <t>Ūdenssaimniecības attīstība Olainē un Jaunolainē Jaunolaines komponente</t>
  </si>
  <si>
    <t>8</t>
  </si>
  <si>
    <t>9</t>
  </si>
  <si>
    <t>ERAF projekta "Infrastruktūras  uzlabošana uzņēmējdarbības attīstībai Rūpnīcu ielā Olaines novadā" īstenošanai</t>
  </si>
  <si>
    <t>20.04.2039</t>
  </si>
  <si>
    <t>Ceļa infrastruktūras projekta "Infrastruktūras  uzlabošana uzņēmējdarbības attīstībai Rūpnīcu ielā Olaines novadā" īstenošanai</t>
  </si>
  <si>
    <t>10</t>
  </si>
  <si>
    <t>ERAF projekta (Nr.4.2.2.0/17/I/087) “Olaines novada Sociālā aprūpes centra ēkas energoefektivitātes paaugstināšana” īstenošanai</t>
  </si>
  <si>
    <t>20.09.2039</t>
  </si>
  <si>
    <t>17.05.2019</t>
  </si>
  <si>
    <t>SKOLAKR1</t>
  </si>
  <si>
    <t>SKOLAKR2</t>
  </si>
  <si>
    <t>KOHĒZ1</t>
  </si>
  <si>
    <t>KOHĒZ2</t>
  </si>
  <si>
    <t>OŪS1</t>
  </si>
  <si>
    <t>ZEIF3</t>
  </si>
  <si>
    <t>ZEIF4</t>
  </si>
  <si>
    <t>RŪPN1</t>
  </si>
  <si>
    <t>RŪPN2</t>
  </si>
  <si>
    <t>ZEIF8</t>
  </si>
  <si>
    <t>25.09.2019</t>
  </si>
  <si>
    <t>Pielikums Nr.3</t>
  </si>
  <si>
    <t>11</t>
  </si>
  <si>
    <t>Projekta “Gājēju un velosipēdistu ceļa izbūve Jāņupes ciemā gar autoceļu V12” īstenošanai</t>
  </si>
  <si>
    <t>27.08.2020</t>
  </si>
  <si>
    <t>21.05.2019</t>
  </si>
  <si>
    <t>VELOJ</t>
  </si>
  <si>
    <t>279</t>
  </si>
  <si>
    <t>Trančes numurs</t>
  </si>
  <si>
    <t>197</t>
  </si>
  <si>
    <t>13</t>
  </si>
  <si>
    <t>14</t>
  </si>
  <si>
    <t>203</t>
  </si>
  <si>
    <t>388</t>
  </si>
  <si>
    <t>373</t>
  </si>
  <si>
    <t>191</t>
  </si>
  <si>
    <t>106</t>
  </si>
  <si>
    <t>107</t>
  </si>
  <si>
    <t>226</t>
  </si>
  <si>
    <t>Olaines novada pašvaldības 2021.gada saistību apmērs saimnieciskajā gadā un turpmākajos gados</t>
  </si>
  <si>
    <t>12</t>
  </si>
  <si>
    <t>“Būvprojekta izstrāde -Multifunkcionālās ēkas Jelgavas ielā 23, Olainē, jaunbūve” īstenošanai</t>
  </si>
  <si>
    <t>20.05.2026</t>
  </si>
  <si>
    <t>07.06.2021</t>
  </si>
  <si>
    <t>153</t>
  </si>
  <si>
    <t>Projekta "Telpu vienkāršotā atjaunošana pirmsskolas izglītības iestādes izveidei Veselības ielā 7, Olainē" īstenošanai</t>
  </si>
  <si>
    <t>02.08.2021.</t>
  </si>
  <si>
    <t>22.07.2041</t>
  </si>
  <si>
    <t>299</t>
  </si>
  <si>
    <t>DAC</t>
  </si>
  <si>
    <t>PIIVES7</t>
  </si>
  <si>
    <t>MULT1</t>
  </si>
  <si>
    <t>ERAF projekts Nr.4.2.2.0/17/I/080 “Olaines novada pašvaldības ēkas energoefektivitātes paaugstināšana pirmsskolas izglītības iestādes izveidei” realizēšana</t>
  </si>
  <si>
    <t>ERAF projekta Nr. 9.3.1.1/19/I/024 “Sociālo pakalpojumu infrastruktūras attīstība Olaines novadā” realizēšana</t>
  </si>
  <si>
    <t>Projekts</t>
  </si>
  <si>
    <t>29.10.2021.</t>
  </si>
  <si>
    <t>493</t>
  </si>
  <si>
    <t>PIIENV7</t>
  </si>
  <si>
    <t>549</t>
  </si>
  <si>
    <t>26.11.2021.</t>
  </si>
  <si>
    <t>20.11.2041</t>
  </si>
  <si>
    <t>Olaines novada domes 2021.gada 22.decembra</t>
  </si>
  <si>
    <t>20.08.2040</t>
  </si>
  <si>
    <t>22.09.2025</t>
  </si>
  <si>
    <t>21.10.2041</t>
  </si>
  <si>
    <t>15</t>
  </si>
  <si>
    <t>saistošajiem noteikumiem Nr.SN15/2021 (  17.prot., 24 .p.)</t>
  </si>
  <si>
    <t>Domes priekšsēdētāja pirmā vietniece</t>
  </si>
  <si>
    <t>L.Gulbe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</si>
</sst>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Ls &quot;* #,##0.00_-;&quot;-Ls &quot;* #,##0.00_-;_-&quot;Ls &quot;* \-??_-;_-@_-"/>
    <numFmt numFmtId="165" formatCode="0\.0"/>
  </numFmts>
  <fonts count="3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b/>
      <sz val="12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6"/>
      <name val="Times New Roman"/>
      <family val="1"/>
      <charset val="186"/>
    </font>
    <font>
      <sz val="10"/>
      <color indexed="8"/>
      <name val="Tahoma"/>
      <family val="2"/>
      <charset val="186"/>
    </font>
    <font>
      <b/>
      <sz val="14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0" fontId="1" fillId="0" borderId="0"/>
    <xf numFmtId="0" fontId="1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5" applyNumberFormat="0" applyAlignment="0" applyProtection="0"/>
    <xf numFmtId="0" fontId="7" fillId="21" borderId="6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5" applyNumberFormat="0" applyAlignment="0" applyProtection="0"/>
    <xf numFmtId="0" fontId="14" fillId="0" borderId="10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6" fillId="20" borderId="12" applyNumberFormat="0" applyAlignment="0" applyProtection="0"/>
    <xf numFmtId="0" fontId="17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165" fontId="20" fillId="20" borderId="0" applyBorder="0" applyProtection="0"/>
    <xf numFmtId="0" fontId="21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NumberFormat="1" applyFont="1" applyFill="1" applyAlignment="1">
      <alignment vertical="center" wrapText="1"/>
    </xf>
    <xf numFmtId="0" fontId="2" fillId="0" borderId="0" xfId="0" applyFont="1" applyFill="1"/>
    <xf numFmtId="49" fontId="22" fillId="0" borderId="0" xfId="0" applyNumberFormat="1" applyFont="1" applyFill="1" applyBorder="1" applyAlignment="1">
      <alignment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wrapText="1"/>
    </xf>
    <xf numFmtId="0" fontId="22" fillId="0" borderId="0" xfId="1" applyFont="1" applyFill="1" applyBorder="1" applyAlignment="1" applyProtection="1">
      <alignment horizont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center"/>
    </xf>
    <xf numFmtId="4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3" fontId="2" fillId="0" borderId="2" xfId="1" applyNumberFormat="1" applyFont="1" applyFill="1" applyBorder="1" applyAlignment="1" applyProtection="1">
      <alignment horizontal="right" vertical="center"/>
      <protection locked="0"/>
    </xf>
    <xf numFmtId="3" fontId="22" fillId="0" borderId="2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2" xfId="1" applyNumberFormat="1" applyFont="1" applyFill="1" applyBorder="1" applyAlignment="1" applyProtection="1">
      <alignment vertical="center" wrapText="1"/>
      <protection locked="0"/>
    </xf>
    <xf numFmtId="3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22" fillId="0" borderId="0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Border="1" applyAlignment="1" applyProtection="1">
      <alignment wrapText="1"/>
      <protection locked="0"/>
    </xf>
    <xf numFmtId="3" fontId="2" fillId="0" borderId="0" xfId="0" applyNumberFormat="1" applyFont="1" applyFill="1"/>
    <xf numFmtId="0" fontId="2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Protection="1">
      <protection locked="0"/>
    </xf>
    <xf numFmtId="3" fontId="2" fillId="0" borderId="0" xfId="1" applyNumberFormat="1" applyFont="1" applyFill="1" applyBorder="1" applyAlignment="1" applyProtection="1">
      <alignment horizontal="center"/>
    </xf>
    <xf numFmtId="49" fontId="2" fillId="0" borderId="2" xfId="1" applyNumberFormat="1" applyFont="1" applyFill="1" applyBorder="1" applyAlignment="1" applyProtection="1">
      <alignment wrapText="1"/>
      <protection locked="0"/>
    </xf>
    <xf numFmtId="49" fontId="22" fillId="0" borderId="2" xfId="1" applyNumberFormat="1" applyFont="1" applyFill="1" applyBorder="1" applyAlignment="1" applyProtection="1">
      <alignment wrapText="1"/>
      <protection locked="0"/>
    </xf>
    <xf numFmtId="49" fontId="24" fillId="0" borderId="2" xfId="2" applyNumberFormat="1" applyFont="1" applyFill="1" applyBorder="1" applyAlignment="1">
      <alignment vertical="center" wrapText="1"/>
    </xf>
    <xf numFmtId="49" fontId="25" fillId="0" borderId="0" xfId="1" applyNumberFormat="1" applyFont="1" applyFill="1" applyAlignment="1" applyProtection="1">
      <alignment vertical="center" wrapText="1"/>
    </xf>
    <xf numFmtId="3" fontId="2" fillId="0" borderId="0" xfId="0" applyNumberFormat="1" applyFont="1" applyFill="1" applyAlignment="1"/>
    <xf numFmtId="0" fontId="2" fillId="0" borderId="0" xfId="1" applyFont="1" applyFill="1" applyProtection="1"/>
    <xf numFmtId="3" fontId="28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8" fillId="0" borderId="2" xfId="3" applyNumberFormat="1" applyFont="1" applyFill="1" applyBorder="1" applyAlignment="1">
      <alignment horizontal="center" vertical="center"/>
    </xf>
    <xf numFmtId="3" fontId="28" fillId="0" borderId="2" xfId="3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wrapText="1"/>
    </xf>
    <xf numFmtId="49" fontId="26" fillId="0" borderId="2" xfId="1" applyNumberFormat="1" applyFont="1" applyFill="1" applyBorder="1" applyAlignment="1" applyProtection="1">
      <alignment horizontal="left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right" wrapText="1"/>
    </xf>
    <xf numFmtId="0" fontId="2" fillId="0" borderId="4" xfId="1" applyFont="1" applyFill="1" applyBorder="1" applyAlignment="1" applyProtection="1">
      <alignment horizontal="right" wrapText="1"/>
    </xf>
    <xf numFmtId="0" fontId="2" fillId="0" borderId="4" xfId="1" applyFont="1" applyFill="1" applyBorder="1" applyAlignment="1" applyProtection="1">
      <alignment horizontal="right" vertical="center" wrapText="1"/>
    </xf>
    <xf numFmtId="0" fontId="2" fillId="0" borderId="2" xfId="1" applyFont="1" applyFill="1" applyBorder="1" applyAlignment="1" applyProtection="1">
      <alignment horizontal="right" vertical="center" wrapText="1"/>
    </xf>
    <xf numFmtId="0" fontId="25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/>
    <xf numFmtId="49" fontId="22" fillId="0" borderId="2" xfId="1" applyNumberFormat="1" applyFont="1" applyFill="1" applyBorder="1" applyAlignment="1" applyProtection="1">
      <alignment wrapText="1"/>
    </xf>
    <xf numFmtId="49" fontId="22" fillId="0" borderId="2" xfId="1" applyNumberFormat="1" applyFont="1" applyFill="1" applyBorder="1" applyAlignment="1" applyProtection="1">
      <alignment horizontal="left" wrapText="1"/>
    </xf>
    <xf numFmtId="3" fontId="29" fillId="0" borderId="2" xfId="1" applyNumberFormat="1" applyFont="1" applyFill="1" applyBorder="1" applyAlignment="1" applyProtection="1">
      <alignment horizontal="right" vertical="center"/>
      <protection locked="0"/>
    </xf>
    <xf numFmtId="3" fontId="28" fillId="0" borderId="2" xfId="1" applyNumberFormat="1" applyFont="1" applyFill="1" applyBorder="1" applyAlignment="1" applyProtection="1">
      <alignment horizontal="right" vertical="center" wrapText="1"/>
    </xf>
    <xf numFmtId="3" fontId="29" fillId="0" borderId="2" xfId="105" applyNumberFormat="1" applyFont="1" applyFill="1" applyBorder="1" applyAlignment="1" applyProtection="1">
      <alignment horizontal="right" vertical="center"/>
      <protection locked="0"/>
    </xf>
    <xf numFmtId="49" fontId="26" fillId="0" borderId="2" xfId="1" applyNumberFormat="1" applyFont="1" applyFill="1" applyBorder="1" applyAlignment="1" applyProtection="1">
      <alignment wrapText="1"/>
      <protection locked="0"/>
    </xf>
    <xf numFmtId="49" fontId="22" fillId="0" borderId="2" xfId="1" applyNumberFormat="1" applyFont="1" applyFill="1" applyBorder="1" applyAlignment="1" applyProtection="1">
      <alignment horizontal="left" wrapText="1"/>
      <protection locked="0"/>
    </xf>
    <xf numFmtId="49" fontId="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26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1" applyNumberFormat="1" applyFont="1" applyFill="1" applyBorder="1" applyAlignment="1" applyProtection="1">
      <alignment wrapText="1"/>
      <protection locked="0"/>
    </xf>
    <xf numFmtId="49" fontId="26" fillId="0" borderId="0" xfId="1" applyNumberFormat="1" applyFont="1" applyFill="1" applyBorder="1" applyAlignment="1" applyProtection="1">
      <alignment vertical="center" wrapText="1"/>
      <protection locked="0"/>
    </xf>
    <xf numFmtId="49" fontId="27" fillId="0" borderId="2" xfId="2" applyNumberFormat="1" applyFont="1" applyFill="1" applyBorder="1" applyAlignment="1">
      <alignment vertical="center" wrapText="1"/>
    </xf>
    <xf numFmtId="3" fontId="2" fillId="0" borderId="0" xfId="1" applyNumberFormat="1" applyFont="1" applyFill="1" applyProtection="1">
      <protection locked="0"/>
    </xf>
    <xf numFmtId="49" fontId="26" fillId="0" borderId="2" xfId="1" applyNumberFormat="1" applyFont="1" applyFill="1" applyBorder="1" applyAlignment="1" applyProtection="1">
      <alignment horizontal="left" vertical="center" wrapText="1"/>
      <protection locked="0"/>
    </xf>
    <xf numFmtId="4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0" xfId="1" applyNumberFormat="1" applyFont="1" applyFill="1" applyBorder="1" applyAlignment="1" applyProtection="1">
      <alignment vertical="center" wrapText="1"/>
      <protection locked="0"/>
    </xf>
    <xf numFmtId="49" fontId="26" fillId="0" borderId="0" xfId="1" applyNumberFormat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26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center"/>
    </xf>
    <xf numFmtId="3" fontId="26" fillId="0" borderId="0" xfId="0" applyNumberFormat="1" applyFont="1" applyFill="1" applyAlignment="1"/>
    <xf numFmtId="0" fontId="2" fillId="0" borderId="0" xfId="0" applyFont="1" applyFill="1" applyAlignment="1">
      <alignment vertical="top" wrapText="1"/>
    </xf>
    <xf numFmtId="0" fontId="26" fillId="0" borderId="0" xfId="1" applyFont="1" applyFill="1" applyProtection="1"/>
    <xf numFmtId="0" fontId="24" fillId="0" borderId="0" xfId="0" applyFont="1" applyFill="1"/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24" borderId="2" xfId="1" applyNumberFormat="1" applyFont="1" applyFill="1" applyBorder="1" applyAlignment="1" applyProtection="1">
      <alignment horizontal="right" vertical="center" wrapText="1"/>
    </xf>
    <xf numFmtId="49" fontId="2" fillId="24" borderId="2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>
      <alignment horizontal="center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4" fontId="33" fillId="25" borderId="11" xfId="0" applyNumberFormat="1" applyFont="1" applyFill="1" applyBorder="1" applyAlignment="1">
      <alignment horizontal="right" vertical="top" wrapText="1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1" applyNumberFormat="1" applyFont="1" applyFill="1" applyBorder="1" applyAlignment="1" applyProtection="1">
      <alignment horizontal="center" wrapText="1"/>
    </xf>
    <xf numFmtId="49" fontId="2" fillId="0" borderId="2" xfId="1" applyNumberFormat="1" applyFont="1" applyFill="1" applyBorder="1" applyAlignment="1" applyProtection="1">
      <alignment horizontal="center" wrapText="1"/>
      <protection locked="0"/>
    </xf>
    <xf numFmtId="49" fontId="22" fillId="0" borderId="2" xfId="1" applyNumberFormat="1" applyFont="1" applyFill="1" applyBorder="1" applyAlignment="1" applyProtection="1">
      <alignment horizontal="center" wrapText="1"/>
      <protection locked="0"/>
    </xf>
    <xf numFmtId="49" fontId="2" fillId="0" borderId="0" xfId="1" applyNumberFormat="1" applyFont="1" applyFill="1" applyBorder="1" applyAlignment="1" applyProtection="1">
      <alignment horizontal="center" wrapText="1"/>
      <protection locked="0"/>
    </xf>
    <xf numFmtId="49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2" xfId="2" applyNumberFormat="1" applyFont="1" applyFill="1" applyBorder="1" applyAlignment="1">
      <alignment horizontal="center" vertical="center" wrapText="1"/>
    </xf>
    <xf numFmtId="49" fontId="25" fillId="0" borderId="0" xfId="1" applyNumberFormat="1" applyFont="1" applyFill="1" applyAlignment="1" applyProtection="1">
      <alignment horizontal="center" vertical="center" wrapText="1"/>
    </xf>
    <xf numFmtId="3" fontId="2" fillId="0" borderId="0" xfId="0" applyNumberFormat="1" applyFont="1" applyFill="1" applyAlignment="1">
      <alignment horizontal="center"/>
    </xf>
    <xf numFmtId="0" fontId="2" fillId="0" borderId="0" xfId="1" applyFont="1" applyFill="1" applyAlignment="1" applyProtection="1">
      <alignment horizontal="center"/>
    </xf>
    <xf numFmtId="3" fontId="28" fillId="0" borderId="2" xfId="1" applyNumberFormat="1" applyFont="1" applyFill="1" applyBorder="1" applyAlignment="1" applyProtection="1">
      <alignment horizontal="right" vertical="center"/>
      <protection locked="0"/>
    </xf>
    <xf numFmtId="0" fontId="34" fillId="0" borderId="0" xfId="0" applyFont="1" applyFill="1"/>
    <xf numFmtId="3" fontId="29" fillId="24" borderId="2" xfId="1" applyNumberFormat="1" applyFont="1" applyFill="1" applyBorder="1" applyAlignment="1" applyProtection="1">
      <alignment horizontal="right" vertical="center"/>
      <protection locked="0"/>
    </xf>
    <xf numFmtId="0" fontId="28" fillId="24" borderId="2" xfId="1" applyNumberFormat="1" applyFont="1" applyFill="1" applyBorder="1" applyAlignment="1" applyProtection="1">
      <alignment horizontal="center" vertical="center" wrapText="1"/>
      <protection locked="0"/>
    </xf>
    <xf numFmtId="3" fontId="28" fillId="24" borderId="2" xfId="3" applyNumberFormat="1" applyFont="1" applyFill="1" applyBorder="1" applyAlignment="1">
      <alignment horizontal="center" vertical="center" wrapText="1"/>
    </xf>
    <xf numFmtId="3" fontId="28" fillId="24" borderId="2" xfId="3" applyNumberFormat="1" applyFont="1" applyFill="1" applyBorder="1" applyAlignment="1">
      <alignment horizontal="center" vertical="center"/>
    </xf>
    <xf numFmtId="3" fontId="28" fillId="24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4" borderId="0" xfId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>
      <alignment horizontal="right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 vertical="center" wrapText="1"/>
    </xf>
    <xf numFmtId="0" fontId="29" fillId="0" borderId="0" xfId="0" applyNumberFormat="1" applyFont="1" applyFill="1" applyBorder="1" applyAlignment="1">
      <alignment horizontal="right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2" fillId="0" borderId="2" xfId="1" applyFont="1" applyFill="1" applyBorder="1" applyAlignment="1" applyProtection="1">
      <alignment horizont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</cellXfs>
  <cellStyles count="106">
    <cellStyle name="20% - Accent1 2 2" xfId="4" xr:uid="{50A439CD-ED4B-45E6-8320-81DFC30C1994}"/>
    <cellStyle name="20% - Accent1 2 2 2" xfId="5" xr:uid="{5AF95B51-6AE9-4D75-A266-64C7797BC78A}"/>
    <cellStyle name="20% - Accent1 2 2 3" xfId="6" xr:uid="{3FADAAE4-2859-4FD9-ABBF-D667FA221B26}"/>
    <cellStyle name="20% - Accent2 2 2" xfId="7" xr:uid="{7ABBE636-AEE6-4384-9D75-02EDCC0F8F4F}"/>
    <cellStyle name="20% - Accent2 2 2 2" xfId="8" xr:uid="{BD68C91B-3594-4FE2-8F9F-A3927845BCDF}"/>
    <cellStyle name="20% - Accent2 2 2 3" xfId="9" xr:uid="{71B5497A-5E4C-45B6-80A8-5182C7A9D288}"/>
    <cellStyle name="20% - Accent3 2 2" xfId="10" xr:uid="{8FF4E559-51B6-4B35-9421-C6BCF3F2CB34}"/>
    <cellStyle name="20% - Accent3 2 2 2" xfId="11" xr:uid="{30CABB07-FBD7-4CDE-ADE8-794BF79B8FFA}"/>
    <cellStyle name="20% - Accent3 2 2 3" xfId="12" xr:uid="{396FA879-8935-42D1-8EE4-CFA54C9DBF90}"/>
    <cellStyle name="20% - Accent4 2 2" xfId="13" xr:uid="{435DA7E8-15DE-4103-97FE-8198FDA8BF08}"/>
    <cellStyle name="20% - Accent4 2 2 2" xfId="14" xr:uid="{53B75CDC-F1A9-411D-AFC7-555381260C8A}"/>
    <cellStyle name="20% - Accent4 2 2 3" xfId="15" xr:uid="{6907E287-0EDB-4564-9F59-CE40B08BBD68}"/>
    <cellStyle name="20% - Accent5 2 2" xfId="16" xr:uid="{5542BB18-5D47-405A-A59E-BE86F1BE42B4}"/>
    <cellStyle name="20% - Accent5 2 2 2" xfId="17" xr:uid="{F283097E-8686-4080-A89A-436C3B996D4F}"/>
    <cellStyle name="20% - Accent5 2 2 3" xfId="18" xr:uid="{85316A86-2BCB-48E2-AC1C-2F2A6C1B13F3}"/>
    <cellStyle name="20% - Accent6 2 2" xfId="19" xr:uid="{B05CC927-CFAE-4752-8BB1-BD50A47D25B1}"/>
    <cellStyle name="20% - Accent6 2 2 2" xfId="20" xr:uid="{B8A8584C-6CCC-48E3-9E21-551EFD16D3B0}"/>
    <cellStyle name="20% - Accent6 2 2 3" xfId="21" xr:uid="{55159807-5635-4EB4-9AF4-88282A2A78B0}"/>
    <cellStyle name="40% - Accent1 2 2" xfId="22" xr:uid="{6DAA776A-6860-418F-998F-DA64163D727E}"/>
    <cellStyle name="40% - Accent1 2 2 2" xfId="23" xr:uid="{A0C74A20-42C1-48A6-8A5D-D8779D75ABE2}"/>
    <cellStyle name="40% - Accent1 2 2 3" xfId="24" xr:uid="{377AED0F-FD76-4D8B-B747-CA10EF615482}"/>
    <cellStyle name="40% - Accent2 2 2" xfId="25" xr:uid="{067B5B64-49A5-4BB9-9A16-E38771F745A6}"/>
    <cellStyle name="40% - Accent2 2 2 2" xfId="26" xr:uid="{9666C81C-B374-4963-B752-59835068D3BE}"/>
    <cellStyle name="40% - Accent2 2 2 3" xfId="27" xr:uid="{BFCAA93D-C24E-445F-810F-480F6DBD7A64}"/>
    <cellStyle name="40% - Accent3 2 2" xfId="28" xr:uid="{AC07226E-4CC1-4DF8-B9F0-91AA51CA9305}"/>
    <cellStyle name="40% - Accent3 2 2 2" xfId="29" xr:uid="{36A4BACE-18C2-4C77-88D7-2BDFB1F6EBF7}"/>
    <cellStyle name="40% - Accent3 2 2 3" xfId="30" xr:uid="{F48C9D21-F0CE-4A31-A532-DC8EF9B40BDB}"/>
    <cellStyle name="40% - Accent4 2 2" xfId="31" xr:uid="{1FBA9B0B-FEBA-420E-94D4-BB00C5E196DA}"/>
    <cellStyle name="40% - Accent4 2 2 2" xfId="32" xr:uid="{74902D50-C37A-4663-9EB9-E55C29148097}"/>
    <cellStyle name="40% - Accent4 2 2 3" xfId="33" xr:uid="{35ECFACE-50AF-4285-ABAF-1738BBAFAC49}"/>
    <cellStyle name="40% - Accent5 2 2" xfId="34" xr:uid="{88BFC585-6A96-4769-A551-6A02DFF21E25}"/>
    <cellStyle name="40% - Accent5 2 2 2" xfId="35" xr:uid="{0C07AEA9-7388-4F6A-9C27-02694551E1C1}"/>
    <cellStyle name="40% - Accent5 2 2 3" xfId="36" xr:uid="{46EBBEC0-54A5-4319-A6BB-DCD9D597C170}"/>
    <cellStyle name="40% - Accent6 2 2" xfId="37" xr:uid="{699D09B5-EAC9-463E-9FE9-37FCAFE17657}"/>
    <cellStyle name="40% - Accent6 2 2 2" xfId="38" xr:uid="{D7B43A9F-7860-421F-A38F-C20F3DB2E02A}"/>
    <cellStyle name="40% - Accent6 2 2 3" xfId="39" xr:uid="{78CC8C51-9973-411A-8633-EFCDBF43595E}"/>
    <cellStyle name="60% - Accent1 2 2" xfId="40" xr:uid="{A7A6E9D9-1EDC-4C59-B6C6-4320BAA6A3BE}"/>
    <cellStyle name="60% - Accent2 2 2" xfId="41" xr:uid="{2DE1E5B4-9BC4-47A1-AE8A-DFD142EF3AB8}"/>
    <cellStyle name="60% - Accent3 2 2" xfId="42" xr:uid="{88E506D1-75A7-4AB4-AF21-8C422D6A65B5}"/>
    <cellStyle name="60% - Accent4 2 2" xfId="43" xr:uid="{9D72314E-4FBC-4F95-ABEF-68F569B9EC60}"/>
    <cellStyle name="60% - Accent5 2 2" xfId="44" xr:uid="{C009E616-FB23-4D10-B130-5C7039F2182F}"/>
    <cellStyle name="60% - Accent6 2 2" xfId="45" xr:uid="{374283E4-F74D-4725-9B04-D87DFB6A4CBE}"/>
    <cellStyle name="Accent1 2 2" xfId="46" xr:uid="{5E44C60B-A01E-4FAC-984E-F919F5D0F78C}"/>
    <cellStyle name="Accent2 2 2" xfId="47" xr:uid="{7D5607AF-B24D-489C-B86E-0582C30C1F10}"/>
    <cellStyle name="Accent3 2 2" xfId="48" xr:uid="{BEA973F9-85CC-4389-A849-3D0AC09BDFC6}"/>
    <cellStyle name="Accent4 2 2" xfId="49" xr:uid="{15141DA9-4956-411A-8C54-44012F5B7474}"/>
    <cellStyle name="Accent5 2 2" xfId="50" xr:uid="{986F2700-2602-4546-9E59-03B499637137}"/>
    <cellStyle name="Accent6 2 2" xfId="51" xr:uid="{5105ECBC-1CE5-426E-B718-859875E07144}"/>
    <cellStyle name="Bad 2 2" xfId="52" xr:uid="{2E6F8C5E-E6BC-4875-9F33-3EC90843EB00}"/>
    <cellStyle name="Calculation 2 2" xfId="53" xr:uid="{3FA705B3-3FD9-4EF6-8E7B-807A18E4A724}"/>
    <cellStyle name="Check Cell 2 2" xfId="54" xr:uid="{456CFEE1-AF4D-45C8-B7F8-A34380CD640D}"/>
    <cellStyle name="Comma" xfId="105" builtinId="3"/>
    <cellStyle name="Currency 2" xfId="55" xr:uid="{E110A3C9-5B2C-4DD4-906D-EEC5B9998F3F}"/>
    <cellStyle name="Currency 2 2" xfId="56" xr:uid="{9462FD92-DCD6-46A2-AA02-954A989E60E0}"/>
    <cellStyle name="Explanatory Text 2 2" xfId="57" xr:uid="{7258949D-C030-46C8-8E3B-3B046A0E36BB}"/>
    <cellStyle name="Good 2 2" xfId="58" xr:uid="{EC2E2E2A-FD4E-46F3-931E-E77161D1EAAE}"/>
    <cellStyle name="Heading 1 2 2" xfId="59" xr:uid="{B7575E64-8B8E-4ED3-BA29-6541299C263C}"/>
    <cellStyle name="Heading 2 2 2" xfId="60" xr:uid="{912AAC77-75E1-4B00-87D6-BBFDB7E16ACD}"/>
    <cellStyle name="Heading 3 2 2" xfId="61" xr:uid="{6EDA87B1-8833-4B40-991B-5CEC38726161}"/>
    <cellStyle name="Heading 4 2 2" xfId="62" xr:uid="{88970959-3BB1-4B12-9950-922BBCE12EBA}"/>
    <cellStyle name="Input 2 2" xfId="63" xr:uid="{93FD894D-992D-4EFB-A580-82130EE316F3}"/>
    <cellStyle name="Linked Cell 2 2" xfId="64" xr:uid="{FB8D9922-A217-4AF6-A077-86DF9BF1764C}"/>
    <cellStyle name="Neutral 2 2" xfId="65" xr:uid="{8EC16F72-09C2-4B7E-B729-82397F12D0DA}"/>
    <cellStyle name="Normal" xfId="0" builtinId="0"/>
    <cellStyle name="Normal 10" xfId="66" xr:uid="{D22645D9-5A38-45C5-898C-37831C18687D}"/>
    <cellStyle name="Normal 10 2" xfId="67" xr:uid="{A88D87FE-CB0B-43B1-ABCD-F2CAF7E3B7F4}"/>
    <cellStyle name="Normal 11" xfId="68" xr:uid="{E1EA610E-110A-4809-BBF6-365E210CBD97}"/>
    <cellStyle name="Normal 11 2" xfId="69" xr:uid="{3BE6C864-BFF6-4372-8E91-8D8E30282D07}"/>
    <cellStyle name="Normal 12" xfId="70" xr:uid="{E0B140EC-5DF1-4274-AC43-D21D4336129A}"/>
    <cellStyle name="Normal 12 2" xfId="71" xr:uid="{BE169317-E04A-4AA5-97C8-11C4AAC7165A}"/>
    <cellStyle name="Normal 13" xfId="72" xr:uid="{56F15A9A-27A5-497E-A158-4825584D7A01}"/>
    <cellStyle name="Normal 13 2" xfId="73" xr:uid="{C0E8ED41-CCAF-4587-A521-5620DDAEA416}"/>
    <cellStyle name="Normal 14" xfId="74" xr:uid="{B34F69DA-CF6E-4671-85A0-ED630518C2C6}"/>
    <cellStyle name="Normal 14 2" xfId="75" xr:uid="{9C38A022-198B-4E43-B6ED-B556881EECD4}"/>
    <cellStyle name="Normal 15" xfId="76" xr:uid="{9470EFF1-DBA7-4CF5-BDD2-C4FF56C93A46}"/>
    <cellStyle name="Normal 15 2" xfId="77" xr:uid="{58D45277-A349-4D6E-BAF8-56C4EBDEAF91}"/>
    <cellStyle name="Normal 16" xfId="78" xr:uid="{BFDFF9EC-AA74-4A4B-9D55-02A7FF7427E0}"/>
    <cellStyle name="Normal 16 2" xfId="79" xr:uid="{583E6F5F-DAD9-4EDE-89DE-572223E88361}"/>
    <cellStyle name="Normal 18" xfId="80" xr:uid="{4633269F-7CB0-46EB-8E5E-EB423248D217}"/>
    <cellStyle name="Normal 2" xfId="81" xr:uid="{80D44B1A-6BF5-4F6B-8A25-5EDD79862754}"/>
    <cellStyle name="Normal 2 2" xfId="82" xr:uid="{3DF97BE9-1EDC-4F8D-8E9F-328A60B473E4}"/>
    <cellStyle name="Normal 20" xfId="83" xr:uid="{015FC4D2-D139-455C-B56D-CC6776872C77}"/>
    <cellStyle name="Normal 20 2" xfId="84" xr:uid="{33B6B508-7415-4663-B198-30960E448524}"/>
    <cellStyle name="Normal 21" xfId="85" xr:uid="{890CCD4E-05B0-4403-8200-6295A437D28A}"/>
    <cellStyle name="Normal 21 2" xfId="86" xr:uid="{78676035-E07A-497D-A83A-FE315B0018C5}"/>
    <cellStyle name="Normal 3 2" xfId="87" xr:uid="{F878A342-19C9-424D-AE74-BBA5BE1BF91C}"/>
    <cellStyle name="Normal 4" xfId="88" xr:uid="{07E2318D-C8C2-439A-9C84-52D70F250A40}"/>
    <cellStyle name="Normal 4 2" xfId="89" xr:uid="{5D4B86D8-55EB-47BC-A9D3-83985211AC6D}"/>
    <cellStyle name="Normal 4_7-4" xfId="90" xr:uid="{25A42B33-F99B-4DEC-B461-9399568B2DC5}"/>
    <cellStyle name="Normal 5" xfId="91" xr:uid="{F9948476-9DD4-4D91-AE37-AE09552CC77A}"/>
    <cellStyle name="Normal 5 2" xfId="92" xr:uid="{69B50DB8-A442-4B08-B41C-FBF7256075A4}"/>
    <cellStyle name="Normal 8" xfId="93" xr:uid="{8DD58C78-7A80-457D-AC71-C8E83F6A8A11}"/>
    <cellStyle name="Normal 8 2" xfId="94" xr:uid="{8762D29E-7030-4377-9258-ADE41244393A}"/>
    <cellStyle name="Normal 9" xfId="95" xr:uid="{19BE26CB-C228-4B16-8942-0C20B6325B8D}"/>
    <cellStyle name="Normal 9 2" xfId="96" xr:uid="{07263BD9-18BE-482F-8294-C707076A769A}"/>
    <cellStyle name="Normal_Pamatformas" xfId="1" xr:uid="{00000000-0005-0000-0000-000000000000}"/>
    <cellStyle name="Normal_Veidlapa_2008_oktobris_(5.piel)_(2)" xfId="2" xr:uid="{00000000-0005-0000-0000-000001000000}"/>
    <cellStyle name="Note 2 2" xfId="97" xr:uid="{7BADA67F-F295-4457-ABA8-7F434037946A}"/>
    <cellStyle name="Output 2 2" xfId="98" xr:uid="{91285DC9-CB59-4A0E-AD0F-9245DF5F2405}"/>
    <cellStyle name="Parastais_FMLikp01_p05_221205_pap_afp_makp" xfId="99" xr:uid="{28A45639-71D9-43EE-BC04-33D17BD5825C}"/>
    <cellStyle name="Parasts 2" xfId="3" xr:uid="{CB1F56E6-541F-4A30-BD47-819911F82C2D}"/>
    <cellStyle name="Style 1" xfId="100" xr:uid="{74064C80-4359-409A-B138-C1D9BF3CFC75}"/>
    <cellStyle name="Title 2 2" xfId="101" xr:uid="{6627A565-A219-4CA9-AB09-4C5808F24038}"/>
    <cellStyle name="Total 2 2" xfId="102" xr:uid="{96BAD765-BB40-4762-9DE8-D1EADE4E4ADC}"/>
    <cellStyle name="V?st." xfId="103" xr:uid="{64EECC60-19CE-4615-A7F6-A9FB843A0896}"/>
    <cellStyle name="Warning Text 2 2" xfId="104" xr:uid="{6748CA0E-70F9-4CA9-8555-A8FBD0B5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P46"/>
  <sheetViews>
    <sheetView tabSelected="1" view="pageBreakPreview" topLeftCell="A25" zoomScale="60" zoomScaleNormal="84" workbookViewId="0">
      <selection activeCell="AA32" sqref="AA32"/>
    </sheetView>
  </sheetViews>
  <sheetFormatPr defaultRowHeight="15.75"/>
  <cols>
    <col min="1" max="1" width="6.140625" style="16" customWidth="1"/>
    <col min="2" max="2" width="12.42578125" style="36" customWidth="1"/>
    <col min="3" max="3" width="20.5703125" style="36" hidden="1" customWidth="1"/>
    <col min="4" max="4" width="23" style="91" hidden="1" customWidth="1"/>
    <col min="5" max="5" width="31.5703125" style="36" customWidth="1"/>
    <col min="6" max="7" width="12.28515625" style="36" customWidth="1"/>
    <col min="8" max="8" width="16.7109375" style="36" customWidth="1"/>
    <col min="9" max="9" width="12.28515625" style="74" customWidth="1"/>
    <col min="10" max="18" width="13.28515625" style="29" customWidth="1"/>
    <col min="19" max="19" width="9.140625" style="29"/>
    <col min="20" max="21" width="10.140625" style="29" bestFit="1" customWidth="1"/>
    <col min="22" max="22" width="9.140625" style="29"/>
    <col min="23" max="23" width="9.140625" style="49"/>
    <col min="24" max="25" width="9.140625" style="29"/>
    <col min="26" max="26" width="9.140625" style="49"/>
    <col min="27" max="250" width="9.140625" style="16"/>
    <col min="251" max="257" width="9.140625" style="75"/>
    <col min="258" max="258" width="8.140625" style="75" customWidth="1"/>
    <col min="259" max="259" width="16.7109375" style="75" customWidth="1"/>
    <col min="260" max="260" width="0" style="75" hidden="1" customWidth="1"/>
    <col min="261" max="261" width="25" style="75" customWidth="1"/>
    <col min="262" max="265" width="12.28515625" style="75" customWidth="1"/>
    <col min="266" max="274" width="13.28515625" style="75" customWidth="1"/>
    <col min="275" max="513" width="9.140625" style="75"/>
    <col min="514" max="514" width="8.140625" style="75" customWidth="1"/>
    <col min="515" max="515" width="16.7109375" style="75" customWidth="1"/>
    <col min="516" max="516" width="0" style="75" hidden="1" customWidth="1"/>
    <col min="517" max="517" width="25" style="75" customWidth="1"/>
    <col min="518" max="521" width="12.28515625" style="75" customWidth="1"/>
    <col min="522" max="530" width="13.28515625" style="75" customWidth="1"/>
    <col min="531" max="769" width="9.140625" style="75"/>
    <col min="770" max="770" width="8.140625" style="75" customWidth="1"/>
    <col min="771" max="771" width="16.7109375" style="75" customWidth="1"/>
    <col min="772" max="772" width="0" style="75" hidden="1" customWidth="1"/>
    <col min="773" max="773" width="25" style="75" customWidth="1"/>
    <col min="774" max="777" width="12.28515625" style="75" customWidth="1"/>
    <col min="778" max="786" width="13.28515625" style="75" customWidth="1"/>
    <col min="787" max="1025" width="9.140625" style="75"/>
    <col min="1026" max="1026" width="8.140625" style="75" customWidth="1"/>
    <col min="1027" max="1027" width="16.7109375" style="75" customWidth="1"/>
    <col min="1028" max="1028" width="0" style="75" hidden="1" customWidth="1"/>
    <col min="1029" max="1029" width="25" style="75" customWidth="1"/>
    <col min="1030" max="1033" width="12.28515625" style="75" customWidth="1"/>
    <col min="1034" max="1042" width="13.28515625" style="75" customWidth="1"/>
    <col min="1043" max="1281" width="9.140625" style="75"/>
    <col min="1282" max="1282" width="8.140625" style="75" customWidth="1"/>
    <col min="1283" max="1283" width="16.7109375" style="75" customWidth="1"/>
    <col min="1284" max="1284" width="0" style="75" hidden="1" customWidth="1"/>
    <col min="1285" max="1285" width="25" style="75" customWidth="1"/>
    <col min="1286" max="1289" width="12.28515625" style="75" customWidth="1"/>
    <col min="1290" max="1298" width="13.28515625" style="75" customWidth="1"/>
    <col min="1299" max="1537" width="9.140625" style="75"/>
    <col min="1538" max="1538" width="8.140625" style="75" customWidth="1"/>
    <col min="1539" max="1539" width="16.7109375" style="75" customWidth="1"/>
    <col min="1540" max="1540" width="0" style="75" hidden="1" customWidth="1"/>
    <col min="1541" max="1541" width="25" style="75" customWidth="1"/>
    <col min="1542" max="1545" width="12.28515625" style="75" customWidth="1"/>
    <col min="1546" max="1554" width="13.28515625" style="75" customWidth="1"/>
    <col min="1555" max="1793" width="9.140625" style="75"/>
    <col min="1794" max="1794" width="8.140625" style="75" customWidth="1"/>
    <col min="1795" max="1795" width="16.7109375" style="75" customWidth="1"/>
    <col min="1796" max="1796" width="0" style="75" hidden="1" customWidth="1"/>
    <col min="1797" max="1797" width="25" style="75" customWidth="1"/>
    <col min="1798" max="1801" width="12.28515625" style="75" customWidth="1"/>
    <col min="1802" max="1810" width="13.28515625" style="75" customWidth="1"/>
    <col min="1811" max="2049" width="9.140625" style="75"/>
    <col min="2050" max="2050" width="8.140625" style="75" customWidth="1"/>
    <col min="2051" max="2051" width="16.7109375" style="75" customWidth="1"/>
    <col min="2052" max="2052" width="0" style="75" hidden="1" customWidth="1"/>
    <col min="2053" max="2053" width="25" style="75" customWidth="1"/>
    <col min="2054" max="2057" width="12.28515625" style="75" customWidth="1"/>
    <col min="2058" max="2066" width="13.28515625" style="75" customWidth="1"/>
    <col min="2067" max="2305" width="9.140625" style="75"/>
    <col min="2306" max="2306" width="8.140625" style="75" customWidth="1"/>
    <col min="2307" max="2307" width="16.7109375" style="75" customWidth="1"/>
    <col min="2308" max="2308" width="0" style="75" hidden="1" customWidth="1"/>
    <col min="2309" max="2309" width="25" style="75" customWidth="1"/>
    <col min="2310" max="2313" width="12.28515625" style="75" customWidth="1"/>
    <col min="2314" max="2322" width="13.28515625" style="75" customWidth="1"/>
    <col min="2323" max="2561" width="9.140625" style="75"/>
    <col min="2562" max="2562" width="8.140625" style="75" customWidth="1"/>
    <col min="2563" max="2563" width="16.7109375" style="75" customWidth="1"/>
    <col min="2564" max="2564" width="0" style="75" hidden="1" customWidth="1"/>
    <col min="2565" max="2565" width="25" style="75" customWidth="1"/>
    <col min="2566" max="2569" width="12.28515625" style="75" customWidth="1"/>
    <col min="2570" max="2578" width="13.28515625" style="75" customWidth="1"/>
    <col min="2579" max="2817" width="9.140625" style="75"/>
    <col min="2818" max="2818" width="8.140625" style="75" customWidth="1"/>
    <col min="2819" max="2819" width="16.7109375" style="75" customWidth="1"/>
    <col min="2820" max="2820" width="0" style="75" hidden="1" customWidth="1"/>
    <col min="2821" max="2821" width="25" style="75" customWidth="1"/>
    <col min="2822" max="2825" width="12.28515625" style="75" customWidth="1"/>
    <col min="2826" max="2834" width="13.28515625" style="75" customWidth="1"/>
    <col min="2835" max="3073" width="9.140625" style="75"/>
    <col min="3074" max="3074" width="8.140625" style="75" customWidth="1"/>
    <col min="3075" max="3075" width="16.7109375" style="75" customWidth="1"/>
    <col min="3076" max="3076" width="0" style="75" hidden="1" customWidth="1"/>
    <col min="3077" max="3077" width="25" style="75" customWidth="1"/>
    <col min="3078" max="3081" width="12.28515625" style="75" customWidth="1"/>
    <col min="3082" max="3090" width="13.28515625" style="75" customWidth="1"/>
    <col min="3091" max="3329" width="9.140625" style="75"/>
    <col min="3330" max="3330" width="8.140625" style="75" customWidth="1"/>
    <col min="3331" max="3331" width="16.7109375" style="75" customWidth="1"/>
    <col min="3332" max="3332" width="0" style="75" hidden="1" customWidth="1"/>
    <col min="3333" max="3333" width="25" style="75" customWidth="1"/>
    <col min="3334" max="3337" width="12.28515625" style="75" customWidth="1"/>
    <col min="3338" max="3346" width="13.28515625" style="75" customWidth="1"/>
    <col min="3347" max="3585" width="9.140625" style="75"/>
    <col min="3586" max="3586" width="8.140625" style="75" customWidth="1"/>
    <col min="3587" max="3587" width="16.7109375" style="75" customWidth="1"/>
    <col min="3588" max="3588" width="0" style="75" hidden="1" customWidth="1"/>
    <col min="3589" max="3589" width="25" style="75" customWidth="1"/>
    <col min="3590" max="3593" width="12.28515625" style="75" customWidth="1"/>
    <col min="3594" max="3602" width="13.28515625" style="75" customWidth="1"/>
    <col min="3603" max="3841" width="9.140625" style="75"/>
    <col min="3842" max="3842" width="8.140625" style="75" customWidth="1"/>
    <col min="3843" max="3843" width="16.7109375" style="75" customWidth="1"/>
    <col min="3844" max="3844" width="0" style="75" hidden="1" customWidth="1"/>
    <col min="3845" max="3845" width="25" style="75" customWidth="1"/>
    <col min="3846" max="3849" width="12.28515625" style="75" customWidth="1"/>
    <col min="3850" max="3858" width="13.28515625" style="75" customWidth="1"/>
    <col min="3859" max="4097" width="9.140625" style="75"/>
    <col min="4098" max="4098" width="8.140625" style="75" customWidth="1"/>
    <col min="4099" max="4099" width="16.7109375" style="75" customWidth="1"/>
    <col min="4100" max="4100" width="0" style="75" hidden="1" customWidth="1"/>
    <col min="4101" max="4101" width="25" style="75" customWidth="1"/>
    <col min="4102" max="4105" width="12.28515625" style="75" customWidth="1"/>
    <col min="4106" max="4114" width="13.28515625" style="75" customWidth="1"/>
    <col min="4115" max="4353" width="9.140625" style="75"/>
    <col min="4354" max="4354" width="8.140625" style="75" customWidth="1"/>
    <col min="4355" max="4355" width="16.7109375" style="75" customWidth="1"/>
    <col min="4356" max="4356" width="0" style="75" hidden="1" customWidth="1"/>
    <col min="4357" max="4357" width="25" style="75" customWidth="1"/>
    <col min="4358" max="4361" width="12.28515625" style="75" customWidth="1"/>
    <col min="4362" max="4370" width="13.28515625" style="75" customWidth="1"/>
    <col min="4371" max="4609" width="9.140625" style="75"/>
    <col min="4610" max="4610" width="8.140625" style="75" customWidth="1"/>
    <col min="4611" max="4611" width="16.7109375" style="75" customWidth="1"/>
    <col min="4612" max="4612" width="0" style="75" hidden="1" customWidth="1"/>
    <col min="4613" max="4613" width="25" style="75" customWidth="1"/>
    <col min="4614" max="4617" width="12.28515625" style="75" customWidth="1"/>
    <col min="4618" max="4626" width="13.28515625" style="75" customWidth="1"/>
    <col min="4627" max="4865" width="9.140625" style="75"/>
    <col min="4866" max="4866" width="8.140625" style="75" customWidth="1"/>
    <col min="4867" max="4867" width="16.7109375" style="75" customWidth="1"/>
    <col min="4868" max="4868" width="0" style="75" hidden="1" customWidth="1"/>
    <col min="4869" max="4869" width="25" style="75" customWidth="1"/>
    <col min="4870" max="4873" width="12.28515625" style="75" customWidth="1"/>
    <col min="4874" max="4882" width="13.28515625" style="75" customWidth="1"/>
    <col min="4883" max="5121" width="9.140625" style="75"/>
    <col min="5122" max="5122" width="8.140625" style="75" customWidth="1"/>
    <col min="5123" max="5123" width="16.7109375" style="75" customWidth="1"/>
    <col min="5124" max="5124" width="0" style="75" hidden="1" customWidth="1"/>
    <col min="5125" max="5125" width="25" style="75" customWidth="1"/>
    <col min="5126" max="5129" width="12.28515625" style="75" customWidth="1"/>
    <col min="5130" max="5138" width="13.28515625" style="75" customWidth="1"/>
    <col min="5139" max="5377" width="9.140625" style="75"/>
    <col min="5378" max="5378" width="8.140625" style="75" customWidth="1"/>
    <col min="5379" max="5379" width="16.7109375" style="75" customWidth="1"/>
    <col min="5380" max="5380" width="0" style="75" hidden="1" customWidth="1"/>
    <col min="5381" max="5381" width="25" style="75" customWidth="1"/>
    <col min="5382" max="5385" width="12.28515625" style="75" customWidth="1"/>
    <col min="5386" max="5394" width="13.28515625" style="75" customWidth="1"/>
    <col min="5395" max="5633" width="9.140625" style="75"/>
    <col min="5634" max="5634" width="8.140625" style="75" customWidth="1"/>
    <col min="5635" max="5635" width="16.7109375" style="75" customWidth="1"/>
    <col min="5636" max="5636" width="0" style="75" hidden="1" customWidth="1"/>
    <col min="5637" max="5637" width="25" style="75" customWidth="1"/>
    <col min="5638" max="5641" width="12.28515625" style="75" customWidth="1"/>
    <col min="5642" max="5650" width="13.28515625" style="75" customWidth="1"/>
    <col min="5651" max="5889" width="9.140625" style="75"/>
    <col min="5890" max="5890" width="8.140625" style="75" customWidth="1"/>
    <col min="5891" max="5891" width="16.7109375" style="75" customWidth="1"/>
    <col min="5892" max="5892" width="0" style="75" hidden="1" customWidth="1"/>
    <col min="5893" max="5893" width="25" style="75" customWidth="1"/>
    <col min="5894" max="5897" width="12.28515625" style="75" customWidth="1"/>
    <col min="5898" max="5906" width="13.28515625" style="75" customWidth="1"/>
    <col min="5907" max="6145" width="9.140625" style="75"/>
    <col min="6146" max="6146" width="8.140625" style="75" customWidth="1"/>
    <col min="6147" max="6147" width="16.7109375" style="75" customWidth="1"/>
    <col min="6148" max="6148" width="0" style="75" hidden="1" customWidth="1"/>
    <col min="6149" max="6149" width="25" style="75" customWidth="1"/>
    <col min="6150" max="6153" width="12.28515625" style="75" customWidth="1"/>
    <col min="6154" max="6162" width="13.28515625" style="75" customWidth="1"/>
    <col min="6163" max="6401" width="9.140625" style="75"/>
    <col min="6402" max="6402" width="8.140625" style="75" customWidth="1"/>
    <col min="6403" max="6403" width="16.7109375" style="75" customWidth="1"/>
    <col min="6404" max="6404" width="0" style="75" hidden="1" customWidth="1"/>
    <col min="6405" max="6405" width="25" style="75" customWidth="1"/>
    <col min="6406" max="6409" width="12.28515625" style="75" customWidth="1"/>
    <col min="6410" max="6418" width="13.28515625" style="75" customWidth="1"/>
    <col min="6419" max="6657" width="9.140625" style="75"/>
    <col min="6658" max="6658" width="8.140625" style="75" customWidth="1"/>
    <col min="6659" max="6659" width="16.7109375" style="75" customWidth="1"/>
    <col min="6660" max="6660" width="0" style="75" hidden="1" customWidth="1"/>
    <col min="6661" max="6661" width="25" style="75" customWidth="1"/>
    <col min="6662" max="6665" width="12.28515625" style="75" customWidth="1"/>
    <col min="6666" max="6674" width="13.28515625" style="75" customWidth="1"/>
    <col min="6675" max="6913" width="9.140625" style="75"/>
    <col min="6914" max="6914" width="8.140625" style="75" customWidth="1"/>
    <col min="6915" max="6915" width="16.7109375" style="75" customWidth="1"/>
    <col min="6916" max="6916" width="0" style="75" hidden="1" customWidth="1"/>
    <col min="6917" max="6917" width="25" style="75" customWidth="1"/>
    <col min="6918" max="6921" width="12.28515625" style="75" customWidth="1"/>
    <col min="6922" max="6930" width="13.28515625" style="75" customWidth="1"/>
    <col min="6931" max="7169" width="9.140625" style="75"/>
    <col min="7170" max="7170" width="8.140625" style="75" customWidth="1"/>
    <col min="7171" max="7171" width="16.7109375" style="75" customWidth="1"/>
    <col min="7172" max="7172" width="0" style="75" hidden="1" customWidth="1"/>
    <col min="7173" max="7173" width="25" style="75" customWidth="1"/>
    <col min="7174" max="7177" width="12.28515625" style="75" customWidth="1"/>
    <col min="7178" max="7186" width="13.28515625" style="75" customWidth="1"/>
    <col min="7187" max="7425" width="9.140625" style="75"/>
    <col min="7426" max="7426" width="8.140625" style="75" customWidth="1"/>
    <col min="7427" max="7427" width="16.7109375" style="75" customWidth="1"/>
    <col min="7428" max="7428" width="0" style="75" hidden="1" customWidth="1"/>
    <col min="7429" max="7429" width="25" style="75" customWidth="1"/>
    <col min="7430" max="7433" width="12.28515625" style="75" customWidth="1"/>
    <col min="7434" max="7442" width="13.28515625" style="75" customWidth="1"/>
    <col min="7443" max="7681" width="9.140625" style="75"/>
    <col min="7682" max="7682" width="8.140625" style="75" customWidth="1"/>
    <col min="7683" max="7683" width="16.7109375" style="75" customWidth="1"/>
    <col min="7684" max="7684" width="0" style="75" hidden="1" customWidth="1"/>
    <col min="7685" max="7685" width="25" style="75" customWidth="1"/>
    <col min="7686" max="7689" width="12.28515625" style="75" customWidth="1"/>
    <col min="7690" max="7698" width="13.28515625" style="75" customWidth="1"/>
    <col min="7699" max="7937" width="9.140625" style="75"/>
    <col min="7938" max="7938" width="8.140625" style="75" customWidth="1"/>
    <col min="7939" max="7939" width="16.7109375" style="75" customWidth="1"/>
    <col min="7940" max="7940" width="0" style="75" hidden="1" customWidth="1"/>
    <col min="7941" max="7941" width="25" style="75" customWidth="1"/>
    <col min="7942" max="7945" width="12.28515625" style="75" customWidth="1"/>
    <col min="7946" max="7954" width="13.28515625" style="75" customWidth="1"/>
    <col min="7955" max="8193" width="9.140625" style="75"/>
    <col min="8194" max="8194" width="8.140625" style="75" customWidth="1"/>
    <col min="8195" max="8195" width="16.7109375" style="75" customWidth="1"/>
    <col min="8196" max="8196" width="0" style="75" hidden="1" customWidth="1"/>
    <col min="8197" max="8197" width="25" style="75" customWidth="1"/>
    <col min="8198" max="8201" width="12.28515625" style="75" customWidth="1"/>
    <col min="8202" max="8210" width="13.28515625" style="75" customWidth="1"/>
    <col min="8211" max="8449" width="9.140625" style="75"/>
    <col min="8450" max="8450" width="8.140625" style="75" customWidth="1"/>
    <col min="8451" max="8451" width="16.7109375" style="75" customWidth="1"/>
    <col min="8452" max="8452" width="0" style="75" hidden="1" customWidth="1"/>
    <col min="8453" max="8453" width="25" style="75" customWidth="1"/>
    <col min="8454" max="8457" width="12.28515625" style="75" customWidth="1"/>
    <col min="8458" max="8466" width="13.28515625" style="75" customWidth="1"/>
    <col min="8467" max="8705" width="9.140625" style="75"/>
    <col min="8706" max="8706" width="8.140625" style="75" customWidth="1"/>
    <col min="8707" max="8707" width="16.7109375" style="75" customWidth="1"/>
    <col min="8708" max="8708" width="0" style="75" hidden="1" customWidth="1"/>
    <col min="8709" max="8709" width="25" style="75" customWidth="1"/>
    <col min="8710" max="8713" width="12.28515625" style="75" customWidth="1"/>
    <col min="8714" max="8722" width="13.28515625" style="75" customWidth="1"/>
    <col min="8723" max="8961" width="9.140625" style="75"/>
    <col min="8962" max="8962" width="8.140625" style="75" customWidth="1"/>
    <col min="8963" max="8963" width="16.7109375" style="75" customWidth="1"/>
    <col min="8964" max="8964" width="0" style="75" hidden="1" customWidth="1"/>
    <col min="8965" max="8965" width="25" style="75" customWidth="1"/>
    <col min="8966" max="8969" width="12.28515625" style="75" customWidth="1"/>
    <col min="8970" max="8978" width="13.28515625" style="75" customWidth="1"/>
    <col min="8979" max="9217" width="9.140625" style="75"/>
    <col min="9218" max="9218" width="8.140625" style="75" customWidth="1"/>
    <col min="9219" max="9219" width="16.7109375" style="75" customWidth="1"/>
    <col min="9220" max="9220" width="0" style="75" hidden="1" customWidth="1"/>
    <col min="9221" max="9221" width="25" style="75" customWidth="1"/>
    <col min="9222" max="9225" width="12.28515625" style="75" customWidth="1"/>
    <col min="9226" max="9234" width="13.28515625" style="75" customWidth="1"/>
    <col min="9235" max="9473" width="9.140625" style="75"/>
    <col min="9474" max="9474" width="8.140625" style="75" customWidth="1"/>
    <col min="9475" max="9475" width="16.7109375" style="75" customWidth="1"/>
    <col min="9476" max="9476" width="0" style="75" hidden="1" customWidth="1"/>
    <col min="9477" max="9477" width="25" style="75" customWidth="1"/>
    <col min="9478" max="9481" width="12.28515625" style="75" customWidth="1"/>
    <col min="9482" max="9490" width="13.28515625" style="75" customWidth="1"/>
    <col min="9491" max="9729" width="9.140625" style="75"/>
    <col min="9730" max="9730" width="8.140625" style="75" customWidth="1"/>
    <col min="9731" max="9731" width="16.7109375" style="75" customWidth="1"/>
    <col min="9732" max="9732" width="0" style="75" hidden="1" customWidth="1"/>
    <col min="9733" max="9733" width="25" style="75" customWidth="1"/>
    <col min="9734" max="9737" width="12.28515625" style="75" customWidth="1"/>
    <col min="9738" max="9746" width="13.28515625" style="75" customWidth="1"/>
    <col min="9747" max="9985" width="9.140625" style="75"/>
    <col min="9986" max="9986" width="8.140625" style="75" customWidth="1"/>
    <col min="9987" max="9987" width="16.7109375" style="75" customWidth="1"/>
    <col min="9988" max="9988" width="0" style="75" hidden="1" customWidth="1"/>
    <col min="9989" max="9989" width="25" style="75" customWidth="1"/>
    <col min="9990" max="9993" width="12.28515625" style="75" customWidth="1"/>
    <col min="9994" max="10002" width="13.28515625" style="75" customWidth="1"/>
    <col min="10003" max="10241" width="9.140625" style="75"/>
    <col min="10242" max="10242" width="8.140625" style="75" customWidth="1"/>
    <col min="10243" max="10243" width="16.7109375" style="75" customWidth="1"/>
    <col min="10244" max="10244" width="0" style="75" hidden="1" customWidth="1"/>
    <col min="10245" max="10245" width="25" style="75" customWidth="1"/>
    <col min="10246" max="10249" width="12.28515625" style="75" customWidth="1"/>
    <col min="10250" max="10258" width="13.28515625" style="75" customWidth="1"/>
    <col min="10259" max="10497" width="9.140625" style="75"/>
    <col min="10498" max="10498" width="8.140625" style="75" customWidth="1"/>
    <col min="10499" max="10499" width="16.7109375" style="75" customWidth="1"/>
    <col min="10500" max="10500" width="0" style="75" hidden="1" customWidth="1"/>
    <col min="10501" max="10501" width="25" style="75" customWidth="1"/>
    <col min="10502" max="10505" width="12.28515625" style="75" customWidth="1"/>
    <col min="10506" max="10514" width="13.28515625" style="75" customWidth="1"/>
    <col min="10515" max="10753" width="9.140625" style="75"/>
    <col min="10754" max="10754" width="8.140625" style="75" customWidth="1"/>
    <col min="10755" max="10755" width="16.7109375" style="75" customWidth="1"/>
    <col min="10756" max="10756" width="0" style="75" hidden="1" customWidth="1"/>
    <col min="10757" max="10757" width="25" style="75" customWidth="1"/>
    <col min="10758" max="10761" width="12.28515625" style="75" customWidth="1"/>
    <col min="10762" max="10770" width="13.28515625" style="75" customWidth="1"/>
    <col min="10771" max="11009" width="9.140625" style="75"/>
    <col min="11010" max="11010" width="8.140625" style="75" customWidth="1"/>
    <col min="11011" max="11011" width="16.7109375" style="75" customWidth="1"/>
    <col min="11012" max="11012" width="0" style="75" hidden="1" customWidth="1"/>
    <col min="11013" max="11013" width="25" style="75" customWidth="1"/>
    <col min="11014" max="11017" width="12.28515625" style="75" customWidth="1"/>
    <col min="11018" max="11026" width="13.28515625" style="75" customWidth="1"/>
    <col min="11027" max="11265" width="9.140625" style="75"/>
    <col min="11266" max="11266" width="8.140625" style="75" customWidth="1"/>
    <col min="11267" max="11267" width="16.7109375" style="75" customWidth="1"/>
    <col min="11268" max="11268" width="0" style="75" hidden="1" customWidth="1"/>
    <col min="11269" max="11269" width="25" style="75" customWidth="1"/>
    <col min="11270" max="11273" width="12.28515625" style="75" customWidth="1"/>
    <col min="11274" max="11282" width="13.28515625" style="75" customWidth="1"/>
    <col min="11283" max="11521" width="9.140625" style="75"/>
    <col min="11522" max="11522" width="8.140625" style="75" customWidth="1"/>
    <col min="11523" max="11523" width="16.7109375" style="75" customWidth="1"/>
    <col min="11524" max="11524" width="0" style="75" hidden="1" customWidth="1"/>
    <col min="11525" max="11525" width="25" style="75" customWidth="1"/>
    <col min="11526" max="11529" width="12.28515625" style="75" customWidth="1"/>
    <col min="11530" max="11538" width="13.28515625" style="75" customWidth="1"/>
    <col min="11539" max="11777" width="9.140625" style="75"/>
    <col min="11778" max="11778" width="8.140625" style="75" customWidth="1"/>
    <col min="11779" max="11779" width="16.7109375" style="75" customWidth="1"/>
    <col min="11780" max="11780" width="0" style="75" hidden="1" customWidth="1"/>
    <col min="11781" max="11781" width="25" style="75" customWidth="1"/>
    <col min="11782" max="11785" width="12.28515625" style="75" customWidth="1"/>
    <col min="11786" max="11794" width="13.28515625" style="75" customWidth="1"/>
    <col min="11795" max="12033" width="9.140625" style="75"/>
    <col min="12034" max="12034" width="8.140625" style="75" customWidth="1"/>
    <col min="12035" max="12035" width="16.7109375" style="75" customWidth="1"/>
    <col min="12036" max="12036" width="0" style="75" hidden="1" customWidth="1"/>
    <col min="12037" max="12037" width="25" style="75" customWidth="1"/>
    <col min="12038" max="12041" width="12.28515625" style="75" customWidth="1"/>
    <col min="12042" max="12050" width="13.28515625" style="75" customWidth="1"/>
    <col min="12051" max="12289" width="9.140625" style="75"/>
    <col min="12290" max="12290" width="8.140625" style="75" customWidth="1"/>
    <col min="12291" max="12291" width="16.7109375" style="75" customWidth="1"/>
    <col min="12292" max="12292" width="0" style="75" hidden="1" customWidth="1"/>
    <col min="12293" max="12293" width="25" style="75" customWidth="1"/>
    <col min="12294" max="12297" width="12.28515625" style="75" customWidth="1"/>
    <col min="12298" max="12306" width="13.28515625" style="75" customWidth="1"/>
    <col min="12307" max="12545" width="9.140625" style="75"/>
    <col min="12546" max="12546" width="8.140625" style="75" customWidth="1"/>
    <col min="12547" max="12547" width="16.7109375" style="75" customWidth="1"/>
    <col min="12548" max="12548" width="0" style="75" hidden="1" customWidth="1"/>
    <col min="12549" max="12549" width="25" style="75" customWidth="1"/>
    <col min="12550" max="12553" width="12.28515625" style="75" customWidth="1"/>
    <col min="12554" max="12562" width="13.28515625" style="75" customWidth="1"/>
    <col min="12563" max="12801" width="9.140625" style="75"/>
    <col min="12802" max="12802" width="8.140625" style="75" customWidth="1"/>
    <col min="12803" max="12803" width="16.7109375" style="75" customWidth="1"/>
    <col min="12804" max="12804" width="0" style="75" hidden="1" customWidth="1"/>
    <col min="12805" max="12805" width="25" style="75" customWidth="1"/>
    <col min="12806" max="12809" width="12.28515625" style="75" customWidth="1"/>
    <col min="12810" max="12818" width="13.28515625" style="75" customWidth="1"/>
    <col min="12819" max="13057" width="9.140625" style="75"/>
    <col min="13058" max="13058" width="8.140625" style="75" customWidth="1"/>
    <col min="13059" max="13059" width="16.7109375" style="75" customWidth="1"/>
    <col min="13060" max="13060" width="0" style="75" hidden="1" customWidth="1"/>
    <col min="13061" max="13061" width="25" style="75" customWidth="1"/>
    <col min="13062" max="13065" width="12.28515625" style="75" customWidth="1"/>
    <col min="13066" max="13074" width="13.28515625" style="75" customWidth="1"/>
    <col min="13075" max="13313" width="9.140625" style="75"/>
    <col min="13314" max="13314" width="8.140625" style="75" customWidth="1"/>
    <col min="13315" max="13315" width="16.7109375" style="75" customWidth="1"/>
    <col min="13316" max="13316" width="0" style="75" hidden="1" customWidth="1"/>
    <col min="13317" max="13317" width="25" style="75" customWidth="1"/>
    <col min="13318" max="13321" width="12.28515625" style="75" customWidth="1"/>
    <col min="13322" max="13330" width="13.28515625" style="75" customWidth="1"/>
    <col min="13331" max="13569" width="9.140625" style="75"/>
    <col min="13570" max="13570" width="8.140625" style="75" customWidth="1"/>
    <col min="13571" max="13571" width="16.7109375" style="75" customWidth="1"/>
    <col min="13572" max="13572" width="0" style="75" hidden="1" customWidth="1"/>
    <col min="13573" max="13573" width="25" style="75" customWidth="1"/>
    <col min="13574" max="13577" width="12.28515625" style="75" customWidth="1"/>
    <col min="13578" max="13586" width="13.28515625" style="75" customWidth="1"/>
    <col min="13587" max="13825" width="9.140625" style="75"/>
    <col min="13826" max="13826" width="8.140625" style="75" customWidth="1"/>
    <col min="13827" max="13827" width="16.7109375" style="75" customWidth="1"/>
    <col min="13828" max="13828" width="0" style="75" hidden="1" customWidth="1"/>
    <col min="13829" max="13829" width="25" style="75" customWidth="1"/>
    <col min="13830" max="13833" width="12.28515625" style="75" customWidth="1"/>
    <col min="13834" max="13842" width="13.28515625" style="75" customWidth="1"/>
    <col min="13843" max="14081" width="9.140625" style="75"/>
    <col min="14082" max="14082" width="8.140625" style="75" customWidth="1"/>
    <col min="14083" max="14083" width="16.7109375" style="75" customWidth="1"/>
    <col min="14084" max="14084" width="0" style="75" hidden="1" customWidth="1"/>
    <col min="14085" max="14085" width="25" style="75" customWidth="1"/>
    <col min="14086" max="14089" width="12.28515625" style="75" customWidth="1"/>
    <col min="14090" max="14098" width="13.28515625" style="75" customWidth="1"/>
    <col min="14099" max="14337" width="9.140625" style="75"/>
    <col min="14338" max="14338" width="8.140625" style="75" customWidth="1"/>
    <col min="14339" max="14339" width="16.7109375" style="75" customWidth="1"/>
    <col min="14340" max="14340" width="0" style="75" hidden="1" customWidth="1"/>
    <col min="14341" max="14341" width="25" style="75" customWidth="1"/>
    <col min="14342" max="14345" width="12.28515625" style="75" customWidth="1"/>
    <col min="14346" max="14354" width="13.28515625" style="75" customWidth="1"/>
    <col min="14355" max="14593" width="9.140625" style="75"/>
    <col min="14594" max="14594" width="8.140625" style="75" customWidth="1"/>
    <col min="14595" max="14595" width="16.7109375" style="75" customWidth="1"/>
    <col min="14596" max="14596" width="0" style="75" hidden="1" customWidth="1"/>
    <col min="14597" max="14597" width="25" style="75" customWidth="1"/>
    <col min="14598" max="14601" width="12.28515625" style="75" customWidth="1"/>
    <col min="14602" max="14610" width="13.28515625" style="75" customWidth="1"/>
    <col min="14611" max="14849" width="9.140625" style="75"/>
    <col min="14850" max="14850" width="8.140625" style="75" customWidth="1"/>
    <col min="14851" max="14851" width="16.7109375" style="75" customWidth="1"/>
    <col min="14852" max="14852" width="0" style="75" hidden="1" customWidth="1"/>
    <col min="14853" max="14853" width="25" style="75" customWidth="1"/>
    <col min="14854" max="14857" width="12.28515625" style="75" customWidth="1"/>
    <col min="14858" max="14866" width="13.28515625" style="75" customWidth="1"/>
    <col min="14867" max="15105" width="9.140625" style="75"/>
    <col min="15106" max="15106" width="8.140625" style="75" customWidth="1"/>
    <col min="15107" max="15107" width="16.7109375" style="75" customWidth="1"/>
    <col min="15108" max="15108" width="0" style="75" hidden="1" customWidth="1"/>
    <col min="15109" max="15109" width="25" style="75" customWidth="1"/>
    <col min="15110" max="15113" width="12.28515625" style="75" customWidth="1"/>
    <col min="15114" max="15122" width="13.28515625" style="75" customWidth="1"/>
    <col min="15123" max="15361" width="9.140625" style="75"/>
    <col min="15362" max="15362" width="8.140625" style="75" customWidth="1"/>
    <col min="15363" max="15363" width="16.7109375" style="75" customWidth="1"/>
    <col min="15364" max="15364" width="0" style="75" hidden="1" customWidth="1"/>
    <col min="15365" max="15365" width="25" style="75" customWidth="1"/>
    <col min="15366" max="15369" width="12.28515625" style="75" customWidth="1"/>
    <col min="15370" max="15378" width="13.28515625" style="75" customWidth="1"/>
    <col min="15379" max="15617" width="9.140625" style="75"/>
    <col min="15618" max="15618" width="8.140625" style="75" customWidth="1"/>
    <col min="15619" max="15619" width="16.7109375" style="75" customWidth="1"/>
    <col min="15620" max="15620" width="0" style="75" hidden="1" customWidth="1"/>
    <col min="15621" max="15621" width="25" style="75" customWidth="1"/>
    <col min="15622" max="15625" width="12.28515625" style="75" customWidth="1"/>
    <col min="15626" max="15634" width="13.28515625" style="75" customWidth="1"/>
    <col min="15635" max="15873" width="9.140625" style="75"/>
    <col min="15874" max="15874" width="8.140625" style="75" customWidth="1"/>
    <col min="15875" max="15875" width="16.7109375" style="75" customWidth="1"/>
    <col min="15876" max="15876" width="0" style="75" hidden="1" customWidth="1"/>
    <col min="15877" max="15877" width="25" style="75" customWidth="1"/>
    <col min="15878" max="15881" width="12.28515625" style="75" customWidth="1"/>
    <col min="15882" max="15890" width="13.28515625" style="75" customWidth="1"/>
    <col min="15891" max="16129" width="9.140625" style="75"/>
    <col min="16130" max="16130" width="8.140625" style="75" customWidth="1"/>
    <col min="16131" max="16131" width="16.7109375" style="75" customWidth="1"/>
    <col min="16132" max="16132" width="0" style="75" hidden="1" customWidth="1"/>
    <col min="16133" max="16133" width="25" style="75" customWidth="1"/>
    <col min="16134" max="16137" width="12.28515625" style="75" customWidth="1"/>
    <col min="16138" max="16146" width="13.28515625" style="75" customWidth="1"/>
    <col min="16147" max="16384" width="9.140625" style="75"/>
  </cols>
  <sheetData>
    <row r="2" spans="1:26" s="2" customFormat="1">
      <c r="A2" s="1"/>
      <c r="B2" s="102" t="s">
        <v>74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26" s="2" customFormat="1">
      <c r="A3" s="103" t="s">
        <v>114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26" s="2" customFormat="1">
      <c r="A4" s="104" t="s">
        <v>119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26" s="2" customForma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26" s="2" customFormat="1" ht="21.75" customHeight="1">
      <c r="A6" s="3"/>
      <c r="B6" s="105" t="s">
        <v>92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26" s="2" customFormat="1" ht="21.75" customHeight="1">
      <c r="A7" s="3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26" s="16" customFormat="1">
      <c r="A8" s="106" t="s">
        <v>0</v>
      </c>
      <c r="B8" s="106" t="s">
        <v>1</v>
      </c>
      <c r="C8" s="42"/>
      <c r="D8" s="107" t="s">
        <v>81</v>
      </c>
      <c r="E8" s="106" t="s">
        <v>2</v>
      </c>
      <c r="F8" s="106" t="s">
        <v>3</v>
      </c>
      <c r="G8" s="106" t="s">
        <v>4</v>
      </c>
      <c r="H8" s="106" t="s">
        <v>5</v>
      </c>
      <c r="I8" s="106" t="s">
        <v>6</v>
      </c>
      <c r="J8" s="109"/>
      <c r="K8" s="109"/>
      <c r="L8" s="109"/>
      <c r="M8" s="109"/>
      <c r="N8" s="109"/>
      <c r="O8" s="109"/>
      <c r="P8" s="109"/>
      <c r="Q8" s="109"/>
      <c r="R8" s="109"/>
      <c r="S8" s="29"/>
      <c r="T8" s="29"/>
      <c r="U8" s="29"/>
      <c r="V8" s="29"/>
      <c r="W8" s="49"/>
      <c r="X8" s="29"/>
      <c r="Y8" s="29"/>
      <c r="Z8" s="49"/>
    </row>
    <row r="9" spans="1:26" s="15" customFormat="1" ht="62.25" customHeight="1">
      <c r="A9" s="106"/>
      <c r="B9" s="106"/>
      <c r="C9" s="42" t="s">
        <v>107</v>
      </c>
      <c r="D9" s="107"/>
      <c r="E9" s="106"/>
      <c r="F9" s="106"/>
      <c r="G9" s="106"/>
      <c r="H9" s="106"/>
      <c r="I9" s="106"/>
      <c r="J9" s="4">
        <v>2021</v>
      </c>
      <c r="K9" s="4">
        <v>2022</v>
      </c>
      <c r="L9" s="4">
        <v>2023</v>
      </c>
      <c r="M9" s="4">
        <v>2024</v>
      </c>
      <c r="N9" s="4">
        <v>2025</v>
      </c>
      <c r="O9" s="4">
        <v>2026</v>
      </c>
      <c r="P9" s="4">
        <v>2027</v>
      </c>
      <c r="Q9" s="4" t="s">
        <v>7</v>
      </c>
      <c r="R9" s="4" t="s">
        <v>8</v>
      </c>
      <c r="S9" s="5"/>
      <c r="T9" s="6"/>
      <c r="U9" s="6"/>
      <c r="V9" s="6"/>
      <c r="W9" s="7"/>
      <c r="X9" s="6"/>
      <c r="Y9" s="6"/>
      <c r="Z9" s="7"/>
    </row>
    <row r="10" spans="1:26" s="15" customFormat="1">
      <c r="A10" s="40" t="s">
        <v>9</v>
      </c>
      <c r="B10" s="40" t="s">
        <v>10</v>
      </c>
      <c r="C10" s="40"/>
      <c r="D10" s="40"/>
      <c r="E10" s="40" t="s">
        <v>11</v>
      </c>
      <c r="F10" s="40" t="s">
        <v>12</v>
      </c>
      <c r="G10" s="40" t="s">
        <v>13</v>
      </c>
      <c r="H10" s="40" t="s">
        <v>14</v>
      </c>
      <c r="I10" s="40" t="s">
        <v>15</v>
      </c>
      <c r="J10" s="8">
        <v>1</v>
      </c>
      <c r="K10" s="8">
        <v>2</v>
      </c>
      <c r="L10" s="8">
        <v>3</v>
      </c>
      <c r="M10" s="8">
        <v>4</v>
      </c>
      <c r="N10" s="8">
        <v>5</v>
      </c>
      <c r="O10" s="8">
        <v>6</v>
      </c>
      <c r="P10" s="8">
        <v>7</v>
      </c>
      <c r="Q10" s="8">
        <v>8</v>
      </c>
      <c r="R10" s="8">
        <v>9</v>
      </c>
      <c r="S10" s="9"/>
      <c r="T10" s="9"/>
      <c r="U10" s="9"/>
      <c r="V10" s="9"/>
      <c r="W10" s="9"/>
      <c r="X10" s="9"/>
      <c r="Y10" s="9"/>
      <c r="Z10" s="9"/>
    </row>
    <row r="11" spans="1:26" s="15" customFormat="1">
      <c r="A11" s="40"/>
      <c r="B11" s="50"/>
      <c r="C11" s="50"/>
      <c r="D11" s="83"/>
      <c r="E11" s="50" t="s">
        <v>16</v>
      </c>
      <c r="F11" s="51"/>
      <c r="G11" s="51"/>
      <c r="H11" s="51"/>
      <c r="I11" s="41"/>
      <c r="J11" s="10"/>
      <c r="K11" s="10"/>
      <c r="L11" s="10"/>
      <c r="M11" s="10"/>
      <c r="N11" s="10"/>
      <c r="O11" s="10"/>
      <c r="P11" s="10"/>
      <c r="Q11" s="10"/>
      <c r="R11" s="10"/>
      <c r="S11" s="9"/>
      <c r="T11" s="9"/>
      <c r="U11" s="9"/>
      <c r="V11" s="9"/>
      <c r="W11" s="9"/>
      <c r="X11" s="9"/>
      <c r="Y11" s="9"/>
      <c r="Z11" s="9"/>
    </row>
    <row r="12" spans="1:26" s="15" customFormat="1" ht="47.25">
      <c r="A12" s="11" t="s">
        <v>17</v>
      </c>
      <c r="B12" s="12" t="s">
        <v>18</v>
      </c>
      <c r="C12" s="12" t="s">
        <v>63</v>
      </c>
      <c r="D12" s="11" t="s">
        <v>82</v>
      </c>
      <c r="E12" s="12" t="s">
        <v>46</v>
      </c>
      <c r="F12" s="78" t="s">
        <v>19</v>
      </c>
      <c r="G12" s="78" t="s">
        <v>20</v>
      </c>
      <c r="H12" s="95">
        <v>426862</v>
      </c>
      <c r="I12" s="28">
        <v>138303</v>
      </c>
      <c r="J12" s="52">
        <v>24388</v>
      </c>
      <c r="K12" s="52">
        <v>24327</v>
      </c>
      <c r="L12" s="52">
        <v>24266</v>
      </c>
      <c r="M12" s="52">
        <v>24205</v>
      </c>
      <c r="N12" s="52">
        <v>24144</v>
      </c>
      <c r="O12" s="52">
        <v>18106</v>
      </c>
      <c r="P12" s="52">
        <v>0</v>
      </c>
      <c r="Q12" s="52">
        <v>0</v>
      </c>
      <c r="R12" s="53">
        <f t="shared" ref="R12:R26" si="0">SUM(J12:Q12)</f>
        <v>139436</v>
      </c>
      <c r="S12" s="30"/>
      <c r="T12" s="9"/>
      <c r="U12" s="9"/>
      <c r="V12" s="9"/>
      <c r="W12" s="9"/>
      <c r="X12" s="9"/>
      <c r="Y12" s="9"/>
      <c r="Z12" s="9"/>
    </row>
    <row r="13" spans="1:26" s="15" customFormat="1" ht="47.25">
      <c r="A13" s="11" t="s">
        <v>21</v>
      </c>
      <c r="B13" s="12" t="s">
        <v>18</v>
      </c>
      <c r="C13" s="12" t="s">
        <v>64</v>
      </c>
      <c r="D13" s="11" t="s">
        <v>83</v>
      </c>
      <c r="E13" s="12" t="s">
        <v>47</v>
      </c>
      <c r="F13" s="78" t="s">
        <v>22</v>
      </c>
      <c r="G13" s="78" t="s">
        <v>23</v>
      </c>
      <c r="H13" s="95">
        <v>3841754</v>
      </c>
      <c r="I13" s="28">
        <v>1280586</v>
      </c>
      <c r="J13" s="52">
        <v>216593</v>
      </c>
      <c r="K13" s="52">
        <v>216051.22</v>
      </c>
      <c r="L13" s="52">
        <v>215509.85</v>
      </c>
      <c r="M13" s="54">
        <v>214973.31</v>
      </c>
      <c r="N13" s="52">
        <v>214428.63</v>
      </c>
      <c r="O13" s="52">
        <v>213888.9</v>
      </c>
      <c r="P13" s="52">
        <v>0</v>
      </c>
      <c r="Q13" s="52">
        <v>0</v>
      </c>
      <c r="R13" s="53">
        <f t="shared" si="0"/>
        <v>1291444.9099999997</v>
      </c>
      <c r="S13" s="9"/>
      <c r="T13" s="9"/>
      <c r="U13" s="9"/>
      <c r="V13" s="9"/>
      <c r="W13" s="9"/>
      <c r="X13" s="9"/>
      <c r="Y13" s="9"/>
      <c r="Z13" s="9"/>
    </row>
    <row r="14" spans="1:26" s="15" customFormat="1" ht="78.75">
      <c r="A14" s="11" t="s">
        <v>24</v>
      </c>
      <c r="B14" s="12" t="s">
        <v>18</v>
      </c>
      <c r="C14" s="12" t="s">
        <v>65</v>
      </c>
      <c r="D14" s="11" t="s">
        <v>84</v>
      </c>
      <c r="E14" s="12" t="s">
        <v>25</v>
      </c>
      <c r="F14" s="78" t="s">
        <v>26</v>
      </c>
      <c r="G14" s="78" t="s">
        <v>27</v>
      </c>
      <c r="H14" s="95">
        <v>1660999</v>
      </c>
      <c r="I14" s="28">
        <v>625535</v>
      </c>
      <c r="J14" s="52">
        <v>87840</v>
      </c>
      <c r="K14" s="52">
        <v>87621</v>
      </c>
      <c r="L14" s="52">
        <v>87402</v>
      </c>
      <c r="M14" s="54">
        <v>87186</v>
      </c>
      <c r="N14" s="52">
        <v>86965</v>
      </c>
      <c r="O14" s="52">
        <v>86747</v>
      </c>
      <c r="P14" s="52">
        <v>86288</v>
      </c>
      <c r="Q14" s="52">
        <v>21523</v>
      </c>
      <c r="R14" s="53">
        <f t="shared" si="0"/>
        <v>631572</v>
      </c>
      <c r="S14" s="9"/>
      <c r="T14" s="9"/>
      <c r="U14" s="9"/>
      <c r="V14" s="9"/>
      <c r="W14" s="9"/>
      <c r="X14" s="9"/>
      <c r="Y14" s="9"/>
      <c r="Z14" s="9"/>
    </row>
    <row r="15" spans="1:26" s="15" customFormat="1" ht="47.25">
      <c r="A15" s="11" t="s">
        <v>28</v>
      </c>
      <c r="B15" s="12" t="s">
        <v>18</v>
      </c>
      <c r="C15" s="12" t="s">
        <v>66</v>
      </c>
      <c r="D15" s="11" t="s">
        <v>85</v>
      </c>
      <c r="E15" s="12" t="s">
        <v>53</v>
      </c>
      <c r="F15" s="78" t="s">
        <v>29</v>
      </c>
      <c r="G15" s="78" t="s">
        <v>30</v>
      </c>
      <c r="H15" s="95">
        <v>1490000</v>
      </c>
      <c r="I15" s="28">
        <v>695320</v>
      </c>
      <c r="J15" s="52">
        <v>81199</v>
      </c>
      <c r="K15" s="52">
        <v>80998</v>
      </c>
      <c r="L15" s="52">
        <v>80796</v>
      </c>
      <c r="M15" s="54">
        <v>80598</v>
      </c>
      <c r="N15" s="52">
        <v>80393</v>
      </c>
      <c r="O15" s="52">
        <v>80192</v>
      </c>
      <c r="P15" s="52">
        <v>80039</v>
      </c>
      <c r="Q15" s="52">
        <v>139434</v>
      </c>
      <c r="R15" s="53">
        <f t="shared" si="0"/>
        <v>703649</v>
      </c>
      <c r="S15" s="9"/>
      <c r="T15" s="9"/>
      <c r="U15" s="9"/>
      <c r="V15" s="9"/>
      <c r="W15" s="9"/>
      <c r="X15" s="9"/>
      <c r="Y15" s="9"/>
      <c r="Z15" s="9"/>
    </row>
    <row r="16" spans="1:26" s="15" customFormat="1" ht="78.75">
      <c r="A16" s="11" t="s">
        <v>31</v>
      </c>
      <c r="B16" s="12" t="s">
        <v>18</v>
      </c>
      <c r="C16" s="12" t="s">
        <v>67</v>
      </c>
      <c r="D16" s="11" t="s">
        <v>86</v>
      </c>
      <c r="E16" s="12" t="s">
        <v>52</v>
      </c>
      <c r="F16" s="78" t="s">
        <v>32</v>
      </c>
      <c r="G16" s="78" t="s">
        <v>33</v>
      </c>
      <c r="H16" s="95">
        <v>198481</v>
      </c>
      <c r="I16" s="28">
        <v>76350</v>
      </c>
      <c r="J16" s="52">
        <v>20546</v>
      </c>
      <c r="K16" s="52">
        <v>20494</v>
      </c>
      <c r="L16" s="52">
        <v>20442</v>
      </c>
      <c r="M16" s="54">
        <v>15300</v>
      </c>
      <c r="N16" s="52">
        <v>0</v>
      </c>
      <c r="O16" s="52">
        <v>0</v>
      </c>
      <c r="P16" s="52">
        <v>0</v>
      </c>
      <c r="Q16" s="52">
        <v>0</v>
      </c>
      <c r="R16" s="92">
        <f t="shared" si="0"/>
        <v>76782</v>
      </c>
      <c r="S16" s="9"/>
      <c r="T16" s="9"/>
      <c r="U16" s="9"/>
      <c r="V16" s="9"/>
      <c r="W16" s="9"/>
      <c r="X16" s="9"/>
      <c r="Y16" s="9"/>
      <c r="Z16" s="9"/>
    </row>
    <row r="17" spans="1:26" s="15" customFormat="1" ht="105" customHeight="1">
      <c r="A17" s="11" t="s">
        <v>34</v>
      </c>
      <c r="B17" s="12" t="s">
        <v>18</v>
      </c>
      <c r="C17" s="12" t="s">
        <v>68</v>
      </c>
      <c r="D17" s="11" t="s">
        <v>87</v>
      </c>
      <c r="E17" s="12" t="s">
        <v>35</v>
      </c>
      <c r="F17" s="78" t="s">
        <v>36</v>
      </c>
      <c r="G17" s="78" t="s">
        <v>116</v>
      </c>
      <c r="H17" s="95">
        <v>666628</v>
      </c>
      <c r="I17" s="28">
        <v>324786</v>
      </c>
      <c r="J17" s="52">
        <v>69172.539999999994</v>
      </c>
      <c r="K17" s="52">
        <v>68998.87</v>
      </c>
      <c r="L17" s="52">
        <v>68825.440000000002</v>
      </c>
      <c r="M17" s="52">
        <v>68652.95</v>
      </c>
      <c r="N17" s="52">
        <v>51384.92</v>
      </c>
      <c r="O17" s="52">
        <v>0</v>
      </c>
      <c r="P17" s="52">
        <v>0</v>
      </c>
      <c r="Q17" s="52">
        <v>0</v>
      </c>
      <c r="R17" s="53">
        <f t="shared" si="0"/>
        <v>327034.71999999997</v>
      </c>
      <c r="S17" s="9"/>
      <c r="T17" s="9"/>
      <c r="U17" s="9"/>
      <c r="V17" s="9"/>
      <c r="W17" s="9"/>
      <c r="X17" s="9"/>
      <c r="Y17" s="9"/>
      <c r="Z17" s="9"/>
    </row>
    <row r="18" spans="1:26" s="15" customFormat="1" ht="95.25" customHeight="1">
      <c r="A18" s="11" t="s">
        <v>48</v>
      </c>
      <c r="B18" s="12" t="s">
        <v>18</v>
      </c>
      <c r="C18" s="12" t="s">
        <v>69</v>
      </c>
      <c r="D18" s="11" t="s">
        <v>88</v>
      </c>
      <c r="E18" s="12" t="s">
        <v>49</v>
      </c>
      <c r="F18" s="78" t="s">
        <v>51</v>
      </c>
      <c r="G18" s="78" t="s">
        <v>50</v>
      </c>
      <c r="H18" s="95">
        <v>1952092</v>
      </c>
      <c r="I18" s="28">
        <v>1846600</v>
      </c>
      <c r="J18" s="52">
        <v>114507</v>
      </c>
      <c r="K18" s="52">
        <v>109891</v>
      </c>
      <c r="L18" s="52">
        <v>109624</v>
      </c>
      <c r="M18" s="52">
        <v>109367</v>
      </c>
      <c r="N18" s="52">
        <v>108982</v>
      </c>
      <c r="O18" s="52">
        <v>108719</v>
      </c>
      <c r="P18" s="52">
        <v>108455</v>
      </c>
      <c r="Q18" s="52">
        <v>1122848</v>
      </c>
      <c r="R18" s="53">
        <f t="shared" si="0"/>
        <v>1892393</v>
      </c>
      <c r="S18" s="9"/>
      <c r="T18" s="30"/>
      <c r="U18" s="9"/>
      <c r="V18" s="9"/>
      <c r="W18" s="9"/>
      <c r="X18" s="9"/>
      <c r="Y18" s="9"/>
      <c r="Z18" s="9"/>
    </row>
    <row r="19" spans="1:26" s="15" customFormat="1" ht="80.25" customHeight="1">
      <c r="A19" s="11" t="s">
        <v>54</v>
      </c>
      <c r="B19" s="12" t="s">
        <v>18</v>
      </c>
      <c r="C19" s="12" t="s">
        <v>70</v>
      </c>
      <c r="D19" s="11" t="s">
        <v>89</v>
      </c>
      <c r="E19" s="12" t="s">
        <v>56</v>
      </c>
      <c r="F19" s="78" t="s">
        <v>62</v>
      </c>
      <c r="G19" s="78" t="s">
        <v>57</v>
      </c>
      <c r="H19" s="96">
        <v>552867</v>
      </c>
      <c r="I19" s="39">
        <v>552866</v>
      </c>
      <c r="J19" s="52">
        <v>31177</v>
      </c>
      <c r="K19" s="52">
        <v>31202</v>
      </c>
      <c r="L19" s="52">
        <v>31126</v>
      </c>
      <c r="M19" s="52">
        <v>31054</v>
      </c>
      <c r="N19" s="52">
        <v>30975</v>
      </c>
      <c r="O19" s="52">
        <v>30899</v>
      </c>
      <c r="P19" s="52">
        <v>30823</v>
      </c>
      <c r="Q19" s="52">
        <v>348756</v>
      </c>
      <c r="R19" s="53">
        <f t="shared" si="0"/>
        <v>566012</v>
      </c>
      <c r="S19" s="9"/>
      <c r="T19" s="30"/>
      <c r="U19" s="9"/>
      <c r="V19" s="9"/>
      <c r="W19" s="9"/>
      <c r="X19" s="9"/>
      <c r="Y19" s="9"/>
      <c r="Z19" s="9"/>
    </row>
    <row r="20" spans="1:26" s="15" customFormat="1" ht="81.75" customHeight="1">
      <c r="A20" s="11" t="s">
        <v>55</v>
      </c>
      <c r="B20" s="12" t="s">
        <v>18</v>
      </c>
      <c r="C20" s="12" t="s">
        <v>71</v>
      </c>
      <c r="D20" s="11" t="s">
        <v>90</v>
      </c>
      <c r="E20" s="12" t="s">
        <v>58</v>
      </c>
      <c r="F20" s="78" t="s">
        <v>78</v>
      </c>
      <c r="G20" s="78" t="s">
        <v>57</v>
      </c>
      <c r="H20" s="97">
        <v>86082</v>
      </c>
      <c r="I20" s="38">
        <v>86082</v>
      </c>
      <c r="J20" s="52">
        <v>4820</v>
      </c>
      <c r="K20" s="52">
        <v>4861</v>
      </c>
      <c r="L20" s="52">
        <v>4849</v>
      </c>
      <c r="M20" s="52">
        <v>4838</v>
      </c>
      <c r="N20" s="52">
        <v>4825</v>
      </c>
      <c r="O20" s="52">
        <v>4814</v>
      </c>
      <c r="P20" s="52">
        <v>4802</v>
      </c>
      <c r="Q20" s="52">
        <v>55160</v>
      </c>
      <c r="R20" s="53">
        <f t="shared" si="0"/>
        <v>88969</v>
      </c>
      <c r="S20" s="9"/>
      <c r="T20" s="30"/>
      <c r="U20" s="9"/>
      <c r="V20" s="9"/>
      <c r="W20" s="9"/>
      <c r="X20" s="9"/>
      <c r="Y20" s="9"/>
      <c r="Z20" s="9"/>
    </row>
    <row r="21" spans="1:26" s="15" customFormat="1" ht="92.25" customHeight="1">
      <c r="A21" s="11" t="s">
        <v>59</v>
      </c>
      <c r="B21" s="12" t="s">
        <v>18</v>
      </c>
      <c r="C21" s="12" t="s">
        <v>72</v>
      </c>
      <c r="D21" s="11" t="s">
        <v>91</v>
      </c>
      <c r="E21" s="12" t="s">
        <v>60</v>
      </c>
      <c r="F21" s="78" t="s">
        <v>73</v>
      </c>
      <c r="G21" s="78" t="s">
        <v>61</v>
      </c>
      <c r="H21" s="98">
        <v>173249</v>
      </c>
      <c r="I21" s="37">
        <v>173249</v>
      </c>
      <c r="J21" s="52">
        <v>9673</v>
      </c>
      <c r="K21" s="52">
        <v>9652</v>
      </c>
      <c r="L21" s="52">
        <v>9629</v>
      </c>
      <c r="M21" s="52">
        <v>9606</v>
      </c>
      <c r="N21" s="52">
        <v>9582</v>
      </c>
      <c r="O21" s="52">
        <v>9558</v>
      </c>
      <c r="P21" s="52">
        <v>9535</v>
      </c>
      <c r="Q21" s="52">
        <v>111988</v>
      </c>
      <c r="R21" s="53">
        <f t="shared" si="0"/>
        <v>179223</v>
      </c>
      <c r="S21" s="9"/>
      <c r="T21" s="30"/>
      <c r="U21" s="9"/>
      <c r="V21" s="9"/>
      <c r="W21" s="9"/>
      <c r="X21" s="9"/>
      <c r="Y21" s="9"/>
      <c r="Z21" s="9"/>
    </row>
    <row r="22" spans="1:26" s="15" customFormat="1" ht="71.25" customHeight="1">
      <c r="A22" s="11" t="s">
        <v>75</v>
      </c>
      <c r="B22" s="12" t="s">
        <v>18</v>
      </c>
      <c r="C22" s="12" t="s">
        <v>79</v>
      </c>
      <c r="D22" s="11" t="s">
        <v>80</v>
      </c>
      <c r="E22" s="12" t="s">
        <v>76</v>
      </c>
      <c r="F22" s="78" t="s">
        <v>77</v>
      </c>
      <c r="G22" s="78" t="s">
        <v>115</v>
      </c>
      <c r="H22" s="98">
        <v>367215</v>
      </c>
      <c r="I22" s="37">
        <v>301469</v>
      </c>
      <c r="J22" s="94">
        <v>19236</v>
      </c>
      <c r="K22" s="52">
        <v>19306</v>
      </c>
      <c r="L22" s="52">
        <v>19259</v>
      </c>
      <c r="M22" s="52">
        <v>19213</v>
      </c>
      <c r="N22" s="52">
        <v>19164</v>
      </c>
      <c r="O22" s="52">
        <v>19117</v>
      </c>
      <c r="P22" s="52">
        <v>19070</v>
      </c>
      <c r="Q22" s="52">
        <f>173713+66746</f>
        <v>240459</v>
      </c>
      <c r="R22" s="53">
        <f t="shared" si="0"/>
        <v>374824</v>
      </c>
      <c r="S22" s="9"/>
      <c r="T22" s="30"/>
      <c r="U22" s="30"/>
      <c r="V22" s="9"/>
      <c r="W22" s="9"/>
      <c r="X22" s="9"/>
      <c r="Y22" s="9"/>
      <c r="Z22" s="9"/>
    </row>
    <row r="23" spans="1:26" s="15" customFormat="1" ht="70.5" customHeight="1">
      <c r="A23" s="11" t="s">
        <v>93</v>
      </c>
      <c r="B23" s="76" t="s">
        <v>18</v>
      </c>
      <c r="C23" s="76" t="s">
        <v>104</v>
      </c>
      <c r="D23" s="11" t="s">
        <v>97</v>
      </c>
      <c r="E23" s="76" t="s">
        <v>94</v>
      </c>
      <c r="F23" s="78" t="s">
        <v>96</v>
      </c>
      <c r="G23" s="78" t="s">
        <v>95</v>
      </c>
      <c r="H23" s="98">
        <v>270186</v>
      </c>
      <c r="I23" s="37">
        <v>0</v>
      </c>
      <c r="J23" s="52">
        <v>65</v>
      </c>
      <c r="K23" s="52">
        <v>675</v>
      </c>
      <c r="L23" s="52">
        <v>54662</v>
      </c>
      <c r="M23" s="52">
        <v>54527</v>
      </c>
      <c r="N23" s="52">
        <v>54392</v>
      </c>
      <c r="O23" s="52">
        <v>54257</v>
      </c>
      <c r="P23" s="52">
        <v>54122</v>
      </c>
      <c r="Q23" s="52"/>
      <c r="R23" s="53">
        <f t="shared" si="0"/>
        <v>272700</v>
      </c>
      <c r="S23" s="9"/>
      <c r="T23" s="30"/>
      <c r="U23" s="9"/>
      <c r="V23" s="9"/>
      <c r="W23" s="9"/>
      <c r="X23" s="9"/>
      <c r="Y23" s="9"/>
      <c r="Z23" s="9"/>
    </row>
    <row r="24" spans="1:26" s="15" customFormat="1" ht="77.25" customHeight="1">
      <c r="A24" s="11" t="s">
        <v>83</v>
      </c>
      <c r="B24" s="80" t="s">
        <v>18</v>
      </c>
      <c r="C24" s="80" t="s">
        <v>103</v>
      </c>
      <c r="D24" s="11" t="s">
        <v>101</v>
      </c>
      <c r="E24" s="80" t="s">
        <v>98</v>
      </c>
      <c r="F24" s="78" t="s">
        <v>99</v>
      </c>
      <c r="G24" s="78" t="s">
        <v>100</v>
      </c>
      <c r="H24" s="98">
        <v>997447</v>
      </c>
      <c r="I24" s="37">
        <v>0</v>
      </c>
      <c r="J24" s="52">
        <v>101</v>
      </c>
      <c r="K24" s="52">
        <v>8349</v>
      </c>
      <c r="L24" s="52">
        <v>61329</v>
      </c>
      <c r="M24" s="52">
        <v>60937</v>
      </c>
      <c r="N24" s="52">
        <v>60492</v>
      </c>
      <c r="O24" s="52">
        <v>60046</v>
      </c>
      <c r="P24" s="52">
        <v>59601</v>
      </c>
      <c r="Q24" s="52">
        <v>774359</v>
      </c>
      <c r="R24" s="53">
        <f t="shared" si="0"/>
        <v>1085214</v>
      </c>
      <c r="S24" s="9"/>
      <c r="T24" s="30"/>
      <c r="U24" s="9"/>
      <c r="V24" s="9"/>
      <c r="W24" s="9"/>
      <c r="X24" s="9"/>
      <c r="Y24" s="9"/>
      <c r="Z24" s="9"/>
    </row>
    <row r="25" spans="1:26" s="15" customFormat="1" ht="100.5" customHeight="1">
      <c r="A25" s="11" t="s">
        <v>84</v>
      </c>
      <c r="B25" s="80" t="s">
        <v>18</v>
      </c>
      <c r="C25" s="82" t="s">
        <v>110</v>
      </c>
      <c r="D25" s="11" t="s">
        <v>109</v>
      </c>
      <c r="E25" s="82" t="s">
        <v>105</v>
      </c>
      <c r="F25" s="78" t="s">
        <v>108</v>
      </c>
      <c r="G25" s="78" t="s">
        <v>117</v>
      </c>
      <c r="H25" s="98">
        <v>546972</v>
      </c>
      <c r="I25" s="37">
        <v>0</v>
      </c>
      <c r="J25" s="52">
        <v>0</v>
      </c>
      <c r="K25" s="52">
        <v>5864</v>
      </c>
      <c r="L25" s="52">
        <v>33102</v>
      </c>
      <c r="M25" s="52">
        <v>32809</v>
      </c>
      <c r="N25" s="52">
        <v>32516</v>
      </c>
      <c r="O25" s="52">
        <v>32223</v>
      </c>
      <c r="P25" s="52">
        <v>31930</v>
      </c>
      <c r="Q25" s="52">
        <v>443761</v>
      </c>
      <c r="R25" s="53">
        <f t="shared" si="0"/>
        <v>612205</v>
      </c>
      <c r="S25" s="9"/>
      <c r="T25" s="30"/>
      <c r="U25" s="9"/>
      <c r="V25" s="9"/>
      <c r="W25" s="9"/>
      <c r="X25" s="9"/>
      <c r="Y25" s="9"/>
      <c r="Z25" s="9"/>
    </row>
    <row r="26" spans="1:26" s="15" customFormat="1" ht="105" customHeight="1">
      <c r="A26" s="11" t="s">
        <v>118</v>
      </c>
      <c r="B26" s="80" t="s">
        <v>18</v>
      </c>
      <c r="C26" s="82" t="s">
        <v>102</v>
      </c>
      <c r="D26" s="11" t="s">
        <v>111</v>
      </c>
      <c r="E26" s="82" t="s">
        <v>106</v>
      </c>
      <c r="F26" s="99" t="s">
        <v>112</v>
      </c>
      <c r="G26" s="78" t="s">
        <v>113</v>
      </c>
      <c r="H26" s="98">
        <v>859930</v>
      </c>
      <c r="I26" s="37">
        <v>0</v>
      </c>
      <c r="J26" s="52">
        <v>0</v>
      </c>
      <c r="K26" s="52">
        <v>9107</v>
      </c>
      <c r="L26" s="52">
        <v>9107</v>
      </c>
      <c r="M26" s="52">
        <v>51932</v>
      </c>
      <c r="N26" s="52">
        <v>51477</v>
      </c>
      <c r="O26" s="52">
        <v>51022</v>
      </c>
      <c r="P26" s="52">
        <v>50566</v>
      </c>
      <c r="Q26" s="52">
        <v>747120</v>
      </c>
      <c r="R26" s="53">
        <f t="shared" si="0"/>
        <v>970331</v>
      </c>
      <c r="S26" s="81"/>
      <c r="T26" s="30"/>
      <c r="U26" s="9"/>
      <c r="V26" s="9"/>
      <c r="W26" s="9"/>
      <c r="X26" s="9"/>
      <c r="Y26" s="9"/>
      <c r="Z26" s="9"/>
    </row>
    <row r="27" spans="1:26" s="16" customFormat="1">
      <c r="A27" s="11"/>
      <c r="B27" s="80" t="s">
        <v>37</v>
      </c>
      <c r="C27" s="80"/>
      <c r="D27" s="11" t="s">
        <v>38</v>
      </c>
      <c r="E27" s="80" t="s">
        <v>38</v>
      </c>
      <c r="F27" s="11" t="s">
        <v>38</v>
      </c>
      <c r="G27" s="11" t="s">
        <v>38</v>
      </c>
      <c r="H27" s="37">
        <f t="shared" ref="H27:R27" si="1">SUM(H12:H26)</f>
        <v>14090764</v>
      </c>
      <c r="I27" s="37">
        <f t="shared" si="1"/>
        <v>6101146</v>
      </c>
      <c r="J27" s="52">
        <f t="shared" si="1"/>
        <v>679317.54</v>
      </c>
      <c r="K27" s="52">
        <f t="shared" si="1"/>
        <v>697397.09</v>
      </c>
      <c r="L27" s="52">
        <f t="shared" si="1"/>
        <v>829928.29</v>
      </c>
      <c r="M27" s="52">
        <f t="shared" si="1"/>
        <v>865198.26</v>
      </c>
      <c r="N27" s="52">
        <f t="shared" si="1"/>
        <v>829720.55</v>
      </c>
      <c r="O27" s="52">
        <f t="shared" si="1"/>
        <v>769588.9</v>
      </c>
      <c r="P27" s="52">
        <f t="shared" si="1"/>
        <v>535231</v>
      </c>
      <c r="Q27" s="52">
        <f t="shared" si="1"/>
        <v>4005408</v>
      </c>
      <c r="R27" s="53">
        <f t="shared" si="1"/>
        <v>9211789.629999999</v>
      </c>
      <c r="W27" s="9"/>
      <c r="Z27" s="9"/>
    </row>
    <row r="28" spans="1:26" s="18" customFormat="1">
      <c r="A28" s="11"/>
      <c r="B28" s="31"/>
      <c r="C28" s="31"/>
      <c r="D28" s="84"/>
      <c r="E28" s="31"/>
      <c r="F28" s="31"/>
      <c r="G28" s="31"/>
      <c r="H28" s="31"/>
      <c r="I28" s="55"/>
      <c r="J28" s="17"/>
      <c r="K28" s="17"/>
      <c r="L28" s="17"/>
      <c r="M28" s="17"/>
      <c r="N28" s="17"/>
      <c r="O28" s="17"/>
      <c r="P28" s="17"/>
      <c r="Q28" s="17"/>
      <c r="R28" s="43"/>
      <c r="W28" s="19"/>
      <c r="Z28" s="19"/>
    </row>
    <row r="29" spans="1:26" s="18" customFormat="1">
      <c r="A29" s="56"/>
      <c r="B29" s="56" t="s">
        <v>39</v>
      </c>
      <c r="C29" s="56"/>
      <c r="D29" s="85"/>
      <c r="E29" s="32"/>
      <c r="F29" s="32"/>
      <c r="G29" s="32"/>
      <c r="H29" s="32"/>
      <c r="I29" s="55"/>
      <c r="J29" s="17"/>
      <c r="K29" s="17"/>
      <c r="L29" s="17"/>
      <c r="M29" s="17"/>
      <c r="N29" s="17"/>
      <c r="O29" s="17"/>
      <c r="P29" s="17"/>
      <c r="Q29" s="17"/>
      <c r="R29" s="43"/>
      <c r="W29" s="19"/>
      <c r="Z29" s="19"/>
    </row>
    <row r="30" spans="1:26" s="18" customFormat="1" ht="63">
      <c r="A30" s="11"/>
      <c r="B30" s="57" t="s">
        <v>40</v>
      </c>
      <c r="C30" s="58"/>
      <c r="D30" s="11"/>
      <c r="E30" s="57" t="s">
        <v>41</v>
      </c>
      <c r="F30" s="11" t="s">
        <v>42</v>
      </c>
      <c r="G30" s="11"/>
      <c r="H30" s="11"/>
      <c r="I30" s="59"/>
      <c r="J30" s="13">
        <v>46728</v>
      </c>
      <c r="K30" s="13">
        <v>46728</v>
      </c>
      <c r="L30" s="13">
        <v>46728</v>
      </c>
      <c r="M30" s="13">
        <v>9534</v>
      </c>
      <c r="N30" s="13"/>
      <c r="O30" s="13"/>
      <c r="P30" s="13"/>
      <c r="Q30" s="13"/>
      <c r="R30" s="14">
        <f>SUM(J30:Q30)</f>
        <v>149718</v>
      </c>
      <c r="W30" s="19"/>
      <c r="Z30" s="19"/>
    </row>
    <row r="31" spans="1:26" s="18" customFormat="1">
      <c r="A31" s="11"/>
      <c r="B31" s="12"/>
      <c r="C31" s="12"/>
      <c r="D31" s="11"/>
      <c r="E31" s="12"/>
      <c r="F31" s="11"/>
      <c r="G31" s="11"/>
      <c r="H31" s="11"/>
      <c r="I31" s="59"/>
      <c r="J31" s="13"/>
      <c r="K31" s="13"/>
      <c r="L31" s="13"/>
      <c r="M31" s="13"/>
      <c r="N31" s="13"/>
      <c r="O31" s="13"/>
      <c r="P31" s="13"/>
      <c r="Q31" s="13"/>
      <c r="R31" s="14">
        <f>SUM(J31:Q31)</f>
        <v>0</v>
      </c>
      <c r="W31" s="19"/>
      <c r="Z31" s="19"/>
    </row>
    <row r="32" spans="1:26" s="16" customFormat="1">
      <c r="A32" s="11"/>
      <c r="B32" s="22" t="s">
        <v>37</v>
      </c>
      <c r="C32" s="22"/>
      <c r="D32" s="11" t="s">
        <v>38</v>
      </c>
      <c r="E32" s="11" t="s">
        <v>38</v>
      </c>
      <c r="F32" s="11" t="s">
        <v>38</v>
      </c>
      <c r="G32" s="11" t="s">
        <v>38</v>
      </c>
      <c r="H32" s="11" t="s">
        <v>38</v>
      </c>
      <c r="I32" s="59" t="s">
        <v>38</v>
      </c>
      <c r="J32" s="14">
        <f t="shared" ref="J32:Q32" si="2">SUM(J30:J31)</f>
        <v>46728</v>
      </c>
      <c r="K32" s="14">
        <f t="shared" si="2"/>
        <v>46728</v>
      </c>
      <c r="L32" s="14">
        <f t="shared" si="2"/>
        <v>46728</v>
      </c>
      <c r="M32" s="14">
        <f t="shared" si="2"/>
        <v>9534</v>
      </c>
      <c r="N32" s="14">
        <f t="shared" si="2"/>
        <v>0</v>
      </c>
      <c r="O32" s="14">
        <f t="shared" si="2"/>
        <v>0</v>
      </c>
      <c r="P32" s="14">
        <v>0</v>
      </c>
      <c r="Q32" s="14">
        <f t="shared" si="2"/>
        <v>0</v>
      </c>
      <c r="R32" s="14">
        <f>SUM(R30:R31)</f>
        <v>149718</v>
      </c>
      <c r="S32" s="29"/>
      <c r="T32" s="29"/>
      <c r="U32" s="29"/>
      <c r="V32" s="29"/>
      <c r="W32" s="49"/>
      <c r="X32" s="29"/>
      <c r="Y32" s="29"/>
      <c r="Z32" s="49"/>
    </row>
    <row r="33" spans="1:26" s="16" customFormat="1">
      <c r="A33" s="21"/>
      <c r="B33" s="26"/>
      <c r="C33" s="26"/>
      <c r="D33" s="86"/>
      <c r="E33" s="26"/>
      <c r="F33" s="26"/>
      <c r="G33" s="26"/>
      <c r="H33" s="26"/>
      <c r="I33" s="60"/>
      <c r="J33" s="20"/>
      <c r="K33" s="20"/>
      <c r="L33" s="20"/>
      <c r="M33" s="20"/>
      <c r="N33" s="20"/>
      <c r="O33" s="20"/>
      <c r="P33" s="20"/>
      <c r="Q33" s="20"/>
      <c r="R33" s="44"/>
      <c r="S33" s="29"/>
      <c r="T33" s="29"/>
      <c r="U33" s="29"/>
      <c r="V33" s="29"/>
      <c r="W33" s="49"/>
      <c r="X33" s="29"/>
      <c r="Y33" s="29"/>
      <c r="Z33" s="49"/>
    </row>
    <row r="34" spans="1:26" s="16" customFormat="1" ht="47.25">
      <c r="A34" s="21"/>
      <c r="B34" s="22" t="s">
        <v>43</v>
      </c>
      <c r="C34" s="22"/>
      <c r="D34" s="11" t="s">
        <v>38</v>
      </c>
      <c r="E34" s="11" t="s">
        <v>38</v>
      </c>
      <c r="F34" s="11" t="s">
        <v>38</v>
      </c>
      <c r="G34" s="11" t="s">
        <v>38</v>
      </c>
      <c r="H34" s="11" t="s">
        <v>38</v>
      </c>
      <c r="I34" s="59" t="s">
        <v>38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14">
        <f>SUM(J34:Q34)</f>
        <v>0</v>
      </c>
      <c r="S34" s="29"/>
      <c r="T34" s="29"/>
      <c r="U34" s="29"/>
      <c r="V34" s="29"/>
      <c r="W34" s="49"/>
      <c r="X34" s="29"/>
      <c r="Y34" s="29"/>
      <c r="Z34" s="49"/>
    </row>
    <row r="35" spans="1:26" s="16" customFormat="1">
      <c r="A35" s="21"/>
      <c r="B35" s="24"/>
      <c r="C35" s="24"/>
      <c r="D35" s="87"/>
      <c r="E35" s="24"/>
      <c r="F35" s="24"/>
      <c r="G35" s="24"/>
      <c r="H35" s="24"/>
      <c r="I35" s="61"/>
      <c r="J35" s="20"/>
      <c r="K35" s="20"/>
      <c r="L35" s="20"/>
      <c r="M35" s="20"/>
      <c r="N35" s="20"/>
      <c r="O35" s="20"/>
      <c r="P35" s="20"/>
      <c r="Q35" s="20"/>
      <c r="R35" s="45"/>
      <c r="S35" s="29"/>
      <c r="T35" s="29"/>
      <c r="U35" s="29"/>
      <c r="V35" s="29"/>
      <c r="W35" s="49"/>
      <c r="X35" s="29"/>
      <c r="Y35" s="29"/>
      <c r="Z35" s="49"/>
    </row>
    <row r="36" spans="1:26" s="16" customFormat="1" ht="31.5">
      <c r="A36" s="21"/>
      <c r="B36" s="22" t="s">
        <v>44</v>
      </c>
      <c r="C36" s="22"/>
      <c r="D36" s="88"/>
      <c r="E36" s="33"/>
      <c r="F36" s="33"/>
      <c r="G36" s="33"/>
      <c r="H36" s="33"/>
      <c r="I36" s="62"/>
      <c r="J36" s="77">
        <f t="shared" ref="J36:P36" si="3">J27+J32</f>
        <v>726045.54</v>
      </c>
      <c r="K36" s="14">
        <f>K27+K32</f>
        <v>744125.09</v>
      </c>
      <c r="L36" s="14">
        <f t="shared" si="3"/>
        <v>876656.29</v>
      </c>
      <c r="M36" s="14">
        <f>M27+M32</f>
        <v>874732.26</v>
      </c>
      <c r="N36" s="14">
        <f t="shared" si="3"/>
        <v>829720.55</v>
      </c>
      <c r="O36" s="14">
        <f t="shared" si="3"/>
        <v>769588.9</v>
      </c>
      <c r="P36" s="14">
        <f t="shared" si="3"/>
        <v>535231</v>
      </c>
      <c r="Q36" s="14">
        <f>Q27+Q32</f>
        <v>4005408</v>
      </c>
      <c r="R36" s="14">
        <f>SUM(J36:Q36)</f>
        <v>9361507.629999999</v>
      </c>
      <c r="S36" s="29"/>
      <c r="T36" s="63"/>
      <c r="U36" s="29"/>
      <c r="V36" s="29"/>
      <c r="W36" s="49"/>
      <c r="X36" s="29"/>
      <c r="Y36" s="29"/>
      <c r="Z36" s="49"/>
    </row>
    <row r="37" spans="1:26" s="16" customFormat="1">
      <c r="A37" s="21"/>
      <c r="B37" s="24"/>
      <c r="C37" s="24"/>
      <c r="D37" s="87"/>
      <c r="E37" s="24"/>
      <c r="F37" s="24"/>
      <c r="G37" s="24"/>
      <c r="H37" s="24"/>
      <c r="I37" s="61"/>
      <c r="J37" s="25"/>
      <c r="K37" s="25"/>
      <c r="L37" s="25"/>
      <c r="M37" s="25"/>
      <c r="N37" s="25"/>
      <c r="O37" s="25"/>
      <c r="P37" s="25"/>
      <c r="Q37" s="25"/>
      <c r="R37" s="25"/>
      <c r="S37" s="29"/>
      <c r="T37" s="29"/>
      <c r="U37" s="29"/>
      <c r="V37" s="29"/>
      <c r="W37" s="49"/>
      <c r="X37" s="29"/>
      <c r="Y37" s="29"/>
      <c r="Z37" s="49"/>
    </row>
    <row r="38" spans="1:26" s="16" customFormat="1">
      <c r="A38" s="21"/>
      <c r="B38" s="110" t="s">
        <v>45</v>
      </c>
      <c r="C38" s="110"/>
      <c r="D38" s="110"/>
      <c r="E38" s="110"/>
      <c r="F38" s="110"/>
      <c r="G38" s="12"/>
      <c r="H38" s="12"/>
      <c r="I38" s="64"/>
      <c r="J38" s="65">
        <f>J36/R40*100</f>
        <v>3.7078623660408079</v>
      </c>
      <c r="K38" s="65">
        <f>K36/R40*100</f>
        <v>3.8001933278699411</v>
      </c>
      <c r="L38" s="65">
        <f>L36/R40*100</f>
        <v>4.4770206365346681</v>
      </c>
      <c r="M38" s="65">
        <f>M36/R40*100</f>
        <v>4.467194753673196</v>
      </c>
      <c r="N38" s="65">
        <f>N36/R40*100</f>
        <v>4.2373231872971502</v>
      </c>
      <c r="O38" s="65">
        <f>O36/R40*100</f>
        <v>3.9302351745494404</v>
      </c>
      <c r="P38" s="65">
        <f>P36/R40*100</f>
        <v>2.7333862308945354</v>
      </c>
      <c r="Q38" s="46" t="s">
        <v>38</v>
      </c>
      <c r="R38" s="46" t="s">
        <v>38</v>
      </c>
      <c r="S38" s="29"/>
      <c r="T38" s="29"/>
      <c r="U38" s="29"/>
      <c r="V38" s="29"/>
      <c r="W38" s="49"/>
      <c r="X38" s="29"/>
      <c r="Y38" s="29"/>
      <c r="Z38" s="49"/>
    </row>
    <row r="39" spans="1:26" s="16" customFormat="1">
      <c r="A39" s="26"/>
      <c r="B39" s="66"/>
      <c r="C39" s="66"/>
      <c r="D39" s="89"/>
      <c r="E39" s="34"/>
      <c r="F39" s="34"/>
      <c r="G39" s="34"/>
      <c r="H39" s="34"/>
      <c r="I39" s="67"/>
      <c r="J39" s="47"/>
      <c r="K39" s="47"/>
      <c r="L39" s="47"/>
      <c r="M39" s="47"/>
      <c r="N39" s="47"/>
      <c r="O39" s="47"/>
      <c r="P39" s="47"/>
      <c r="Q39" s="47"/>
      <c r="R39" s="68"/>
      <c r="S39" s="29"/>
      <c r="T39" s="29"/>
      <c r="U39" s="29"/>
      <c r="V39" s="29"/>
      <c r="W39" s="49"/>
      <c r="X39" s="29"/>
      <c r="Y39" s="29"/>
      <c r="Z39" s="49"/>
    </row>
    <row r="40" spans="1:26" s="16" customFormat="1" ht="18.75">
      <c r="A40" s="26"/>
      <c r="B40" s="111"/>
      <c r="C40" s="111"/>
      <c r="D40" s="111"/>
      <c r="E40" s="111"/>
      <c r="F40" s="111"/>
      <c r="G40" s="69"/>
      <c r="H40" s="69"/>
      <c r="I40" s="70"/>
      <c r="J40" s="48"/>
      <c r="K40" s="48"/>
      <c r="L40" s="48"/>
      <c r="M40" s="48"/>
      <c r="N40" s="48"/>
      <c r="O40" s="48"/>
      <c r="P40" s="48"/>
      <c r="Q40" s="48"/>
      <c r="R40" s="93">
        <v>19581243</v>
      </c>
      <c r="S40" s="29"/>
      <c r="T40" s="29"/>
      <c r="U40" s="29"/>
      <c r="V40" s="29"/>
      <c r="W40" s="49"/>
      <c r="X40" s="29"/>
      <c r="Y40" s="29"/>
      <c r="Z40" s="49"/>
    </row>
    <row r="41" spans="1:26" s="16" customFormat="1" ht="18.75">
      <c r="A41" s="26"/>
      <c r="B41" s="69"/>
      <c r="C41" s="69"/>
      <c r="D41" s="69"/>
      <c r="E41" s="69"/>
      <c r="F41" s="69"/>
      <c r="G41" s="69"/>
      <c r="H41" s="69"/>
      <c r="I41" s="70"/>
      <c r="J41" s="48"/>
      <c r="K41" s="48"/>
      <c r="L41" s="48"/>
      <c r="M41" s="48"/>
      <c r="N41" s="48"/>
      <c r="O41" s="48"/>
      <c r="P41" s="48"/>
      <c r="Q41" s="48"/>
      <c r="R41" s="93"/>
      <c r="S41" s="29"/>
      <c r="T41" s="29"/>
      <c r="U41" s="29"/>
      <c r="V41" s="29"/>
      <c r="W41" s="49"/>
      <c r="X41" s="29"/>
      <c r="Y41" s="29"/>
      <c r="Z41" s="49"/>
    </row>
    <row r="42" spans="1:26" s="16" customFormat="1" ht="18.75">
      <c r="A42" s="26"/>
      <c r="B42" s="69"/>
      <c r="C42" s="69"/>
      <c r="D42" s="69"/>
      <c r="E42" s="69"/>
      <c r="F42" s="69"/>
      <c r="G42" s="69"/>
      <c r="H42" s="69"/>
      <c r="I42" s="70"/>
      <c r="J42" s="48"/>
      <c r="K42" s="48"/>
      <c r="L42" s="48"/>
      <c r="M42" s="48"/>
      <c r="N42" s="48"/>
      <c r="O42" s="48"/>
      <c r="P42" s="48"/>
      <c r="Q42" s="48"/>
      <c r="R42" s="93"/>
      <c r="S42" s="29"/>
      <c r="T42" s="29"/>
      <c r="U42" s="29"/>
      <c r="V42" s="29"/>
      <c r="W42" s="49"/>
      <c r="X42" s="29"/>
      <c r="Y42" s="29"/>
      <c r="Z42" s="49"/>
    </row>
    <row r="43" spans="1:26" s="2" customFormat="1" ht="20.25">
      <c r="A43" s="112"/>
      <c r="B43" s="112"/>
      <c r="C43" s="112"/>
      <c r="D43" s="112"/>
      <c r="E43" s="112"/>
      <c r="F43" s="113" t="s">
        <v>120</v>
      </c>
      <c r="G43" s="113"/>
      <c r="H43" s="113"/>
      <c r="I43" s="113"/>
      <c r="J43" s="71"/>
      <c r="K43" s="71"/>
      <c r="L43" s="71"/>
      <c r="M43" s="79" t="s">
        <v>121</v>
      </c>
      <c r="R43" s="27"/>
    </row>
    <row r="44" spans="1:26" s="2" customFormat="1">
      <c r="A44" s="108"/>
      <c r="B44" s="108"/>
      <c r="C44" s="108"/>
      <c r="D44" s="108"/>
      <c r="E44" s="108"/>
      <c r="F44" s="71"/>
      <c r="G44" s="35"/>
      <c r="H44" s="35"/>
      <c r="I44" s="72"/>
      <c r="R44" s="27"/>
    </row>
    <row r="45" spans="1:26" s="2" customFormat="1">
      <c r="A45" s="73"/>
      <c r="B45" s="35"/>
      <c r="C45" s="35"/>
      <c r="D45" s="90"/>
      <c r="E45" s="35"/>
      <c r="F45" s="35"/>
      <c r="G45" s="35"/>
      <c r="H45" s="35"/>
      <c r="I45" s="72"/>
    </row>
    <row r="46" spans="1:26" s="2" customFormat="1">
      <c r="A46" s="73"/>
      <c r="B46" s="35"/>
      <c r="C46" s="35"/>
      <c r="D46" s="90"/>
      <c r="E46" s="35"/>
      <c r="F46" s="35"/>
      <c r="G46" s="35"/>
      <c r="H46" s="35"/>
      <c r="I46" s="72"/>
    </row>
  </sheetData>
  <mergeCells count="18">
    <mergeCell ref="A44:E44"/>
    <mergeCell ref="H8:H9"/>
    <mergeCell ref="I8:I9"/>
    <mergeCell ref="J8:R8"/>
    <mergeCell ref="B38:F38"/>
    <mergeCell ref="B40:F40"/>
    <mergeCell ref="A43:E43"/>
    <mergeCell ref="F43:I43"/>
    <mergeCell ref="B2:R2"/>
    <mergeCell ref="A3:R3"/>
    <mergeCell ref="A4:R4"/>
    <mergeCell ref="B6:R6"/>
    <mergeCell ref="A8:A9"/>
    <mergeCell ref="B8:B9"/>
    <mergeCell ref="D8:D9"/>
    <mergeCell ref="E8:E9"/>
    <mergeCell ref="F8:F9"/>
    <mergeCell ref="G8:G9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rowBreaks count="1" manualBreakCount="1">
    <brk id="1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Lapa1</vt:lpstr>
      <vt:lpstr>Lapa1!Print_Area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2022-01-05T13:21:14Z</cp:lastPrinted>
  <dcterms:created xsi:type="dcterms:W3CDTF">2018-01-09T11:28:27Z</dcterms:created>
  <dcterms:modified xsi:type="dcterms:W3CDTF">2022-01-05T13:21:55Z</dcterms:modified>
</cp:coreProperties>
</file>